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3020" windowHeight="8190" tabRatio="843"/>
  </bookViews>
  <sheets>
    <sheet name="обобщенная" sheetId="2" r:id="rId1"/>
  </sheets>
  <calcPr calcId="145621"/>
</workbook>
</file>

<file path=xl/calcChain.xml><?xml version="1.0" encoding="utf-8"?>
<calcChain xmlns="http://schemas.openxmlformats.org/spreadsheetml/2006/main">
  <c r="G36" i="2" l="1"/>
  <c r="H9" i="2"/>
  <c r="I9" i="2"/>
  <c r="I75" i="2"/>
  <c r="J9" i="2"/>
  <c r="G51" i="2"/>
  <c r="G28" i="2"/>
  <c r="G27" i="2"/>
  <c r="G29" i="2"/>
  <c r="G32" i="2"/>
  <c r="G30" i="2"/>
  <c r="G31" i="2"/>
  <c r="G33" i="2"/>
  <c r="G54" i="2"/>
  <c r="G34" i="2"/>
  <c r="G41" i="2"/>
  <c r="G45" i="2"/>
  <c r="G47" i="2"/>
  <c r="G48" i="2"/>
  <c r="G49" i="2"/>
  <c r="G43" i="2"/>
  <c r="G57" i="2"/>
  <c r="G58" i="2"/>
  <c r="G59" i="2"/>
  <c r="G60" i="2"/>
  <c r="G56" i="2"/>
  <c r="G61" i="2"/>
  <c r="G63" i="2"/>
  <c r="G64" i="2"/>
  <c r="G62" i="2"/>
  <c r="G65" i="2"/>
  <c r="G66" i="2"/>
  <c r="G67" i="2"/>
  <c r="G68" i="2"/>
  <c r="G69" i="2"/>
  <c r="G71" i="2"/>
  <c r="G72" i="2"/>
  <c r="G70" i="2"/>
  <c r="G73" i="2"/>
  <c r="G74" i="2"/>
  <c r="H10" i="2"/>
  <c r="G10" i="2"/>
  <c r="G77" i="2"/>
  <c r="I10" i="2"/>
  <c r="J10" i="2"/>
  <c r="J27" i="2"/>
  <c r="J79" i="2"/>
  <c r="J43" i="2"/>
  <c r="J78" i="2"/>
  <c r="J56" i="2"/>
  <c r="J62" i="2"/>
  <c r="J75" i="2"/>
  <c r="J70" i="2"/>
  <c r="I27" i="2"/>
  <c r="I79" i="2"/>
  <c r="I43" i="2"/>
  <c r="I56" i="2"/>
  <c r="I62" i="2"/>
  <c r="I70" i="2"/>
  <c r="H27" i="2"/>
  <c r="H75" i="2"/>
  <c r="H43" i="2"/>
  <c r="H56" i="2"/>
  <c r="H62" i="2"/>
  <c r="H70" i="2"/>
  <c r="J77" i="2"/>
  <c r="I77" i="2"/>
  <c r="H77" i="2"/>
  <c r="G53" i="2"/>
  <c r="G52" i="2"/>
  <c r="H78" i="2"/>
  <c r="G22" i="2"/>
  <c r="G21" i="2"/>
  <c r="G11" i="2"/>
  <c r="G12" i="2"/>
  <c r="G13" i="2"/>
  <c r="G14" i="2"/>
  <c r="G15" i="2"/>
  <c r="G16" i="2"/>
  <c r="G17" i="2"/>
  <c r="G18" i="2"/>
  <c r="G19" i="2"/>
  <c r="G20" i="2"/>
  <c r="G23" i="2"/>
  <c r="G24" i="2"/>
  <c r="G25" i="2"/>
  <c r="G26" i="2"/>
  <c r="I78" i="2"/>
  <c r="G9" i="2"/>
  <c r="H79" i="2"/>
  <c r="G79" i="2"/>
  <c r="G78" i="2"/>
  <c r="G75" i="2"/>
</calcChain>
</file>

<file path=xl/sharedStrings.xml><?xml version="1.0" encoding="utf-8"?>
<sst xmlns="http://schemas.openxmlformats.org/spreadsheetml/2006/main" count="375" uniqueCount="160">
  <si>
    <t>Перечень основных мероприятий муниципальной Программы</t>
  </si>
  <si>
    <t xml:space="preserve">"Социальная защита населения Златоустовского городского округа" </t>
  </si>
  <si>
    <t>Наименование  мероприятий Программы</t>
  </si>
  <si>
    <t>Исполнитель</t>
  </si>
  <si>
    <t>Срок исполнения</t>
  </si>
  <si>
    <t>Объем бюджетных ассигнований (тыс. руб.)</t>
  </si>
  <si>
    <t>Всего</t>
  </si>
  <si>
    <t>2014 г</t>
  </si>
  <si>
    <t>2015 г.</t>
  </si>
  <si>
    <t>2016г</t>
  </si>
  <si>
    <t>Источник финансирования</t>
  </si>
  <si>
    <t>Управление</t>
  </si>
  <si>
    <t>ежемесячно</t>
  </si>
  <si>
    <t>Х</t>
  </si>
  <si>
    <t>областной бюджет</t>
  </si>
  <si>
    <t>1)</t>
  </si>
  <si>
    <t xml:space="preserve">2) </t>
  </si>
  <si>
    <t>3)</t>
  </si>
  <si>
    <t>4)</t>
  </si>
  <si>
    <t>5)</t>
  </si>
  <si>
    <t>1 раз в квартал</t>
  </si>
  <si>
    <t>6)</t>
  </si>
  <si>
    <t>7)</t>
  </si>
  <si>
    <t>8)</t>
  </si>
  <si>
    <t>9)</t>
  </si>
  <si>
    <t>10)</t>
  </si>
  <si>
    <t>11)</t>
  </si>
  <si>
    <t>12)</t>
  </si>
  <si>
    <t>2)</t>
  </si>
  <si>
    <t xml:space="preserve">Предоставление муниципальным учреждениям социального обслуживания денежных средств на оказание государственных услуг </t>
  </si>
  <si>
    <t>местный бюджет</t>
  </si>
  <si>
    <t>приведения в соответствие условий труда с государственными нормативными требованиями охраны труда, содержание управления</t>
  </si>
  <si>
    <t>обеспечения повышения квалификации работников</t>
  </si>
  <si>
    <t>обеспечения пожарной безопасности помещений</t>
  </si>
  <si>
    <t>обеспечения соответствия состояния зданий и внутренних помещений  строительным нормам и стандартам безопасности труда</t>
  </si>
  <si>
    <t xml:space="preserve"> родителей погибших военнослужащих </t>
  </si>
  <si>
    <t xml:space="preserve">граждан, имеющих звание «Ветеран года» </t>
  </si>
  <si>
    <t>ежегодно</t>
  </si>
  <si>
    <t xml:space="preserve">3) </t>
  </si>
  <si>
    <t>за счет средств областного бюджета</t>
  </si>
  <si>
    <t>май</t>
  </si>
  <si>
    <t>август</t>
  </si>
  <si>
    <t>декабрь</t>
  </si>
  <si>
    <t>Разработка  и  размещение социальной  рекламы, направленной   на  повышение  авторитета  семьи, пропаганду здорового  образа  жизни.</t>
  </si>
  <si>
    <t>июнь-июль</t>
  </si>
  <si>
    <t>в течение года</t>
  </si>
  <si>
    <t>Предоставление субсидии:</t>
  </si>
  <si>
    <t xml:space="preserve">1) </t>
  </si>
  <si>
    <t>ежеквартально</t>
  </si>
  <si>
    <t>Предоставление единовременных социальных выплат:</t>
  </si>
  <si>
    <t>при проведении  мероприятий,  посвященных памятным и знаменательным датам</t>
  </si>
  <si>
    <t>апрель-июнь</t>
  </si>
  <si>
    <t>лицам, внесшим весомый вклад в решение задач общественной интеграции лиц с ограниченными возможностями здоровья</t>
  </si>
  <si>
    <t xml:space="preserve">отдельным категориям граждан по результатам проведения обследования условий проживания </t>
  </si>
  <si>
    <t xml:space="preserve">юбилярам </t>
  </si>
  <si>
    <t>УФКСиТ</t>
  </si>
  <si>
    <t xml:space="preserve">5) </t>
  </si>
  <si>
    <t>семьям  с детьми, находящимся в трудной жизненной ситуации  на подготовку детей к учебному году</t>
  </si>
  <si>
    <t xml:space="preserve">кодирования от алкогольной зависимости </t>
  </si>
  <si>
    <t xml:space="preserve">организации летней занятости,   отдыха и 
оздоровления детей из  семей, находящихся в  трудной жизненной ситуации </t>
  </si>
  <si>
    <t>организация оздоровительных тренировок «Скандинавская ходьба»</t>
  </si>
  <si>
    <t>граждан оказавшихся в трудной жизненной ситуации</t>
  </si>
  <si>
    <t>Исполнение переданных государственных полномочий по предоставлению мер социальной поддержки отдельным категориям граждан:</t>
  </si>
  <si>
    <t>организация обедов  при проведении мероприятий, посвященных памятным и знаменательным датам</t>
  </si>
  <si>
    <t>ветеранам труда,   ветеранам военной службы;  лицам, проработавших в тылу в период с 22.06.1941 г. по 09.05.1945 г.</t>
  </si>
  <si>
    <t xml:space="preserve">ветеранам труда Челябинской области </t>
  </si>
  <si>
    <t xml:space="preserve">реабилитированным лицам; лицам, признанным пострадавшими от политических репрессий </t>
  </si>
  <si>
    <t xml:space="preserve">лицам, не подлежащих обязательному социальному страхованию на случай временной  нетрудоспособности  и в связи с материнством;    лиц уволенных в связи с ликвидацией организаций                                            </t>
  </si>
  <si>
    <t xml:space="preserve">отдельным  категориям граждан работающим и проживающим в сельских населенных пунктах </t>
  </si>
  <si>
    <t xml:space="preserve">федеральным категориям граждан по оплате жилья и коммунальных услуг </t>
  </si>
  <si>
    <t xml:space="preserve">малоимущим многодетным семьям по оплате жилья и коммунальных услуг </t>
  </si>
  <si>
    <t>семьям с опекаемым ребенком  и приемной семьи</t>
  </si>
  <si>
    <t>лицам, взявшим на себя затраты по захоронению умершего, либо специализированным службам по вопросам похоронного дела</t>
  </si>
  <si>
    <t xml:space="preserve">лицам, имеющим право получения субсидии на оплату жилого помещения и коммунальных услуг </t>
  </si>
  <si>
    <t xml:space="preserve">детям-сиротам, детям оставшимся без попечения родителей, а также детям, находящимся  под опекой, не имеющим закрепленного жилого помещения по обеспечению  жилыми помещениями </t>
  </si>
  <si>
    <t>ИТОГО ПО ПРОГРАММЕ:</t>
  </si>
  <si>
    <t>в том числе :</t>
  </si>
  <si>
    <t>организация поездок на Губернаторские приемы, областные и городские  мероприятия</t>
  </si>
  <si>
    <t>за счет средств местного бюджета</t>
  </si>
  <si>
    <t xml:space="preserve">к муниципальной Программе Златоустовского городского округа "Социальная защита населения Златоустовского городского округа" </t>
  </si>
  <si>
    <t>№ п./п.</t>
  </si>
  <si>
    <t>Организация учета отдельных категорий граждан,  имеющих право на  получение государственных и муниципальных услуг в соответствии с действующим законодательством.</t>
  </si>
  <si>
    <t>инвалидам, получившим транспортные средства через органы социальной защиты населения, в части выплаты компенсаций страховых премий по договору обязательного страхования гражданской ответственности</t>
  </si>
  <si>
    <t>ветеранам в Челябинской области (дополнительные меры соц.поддержки)</t>
  </si>
  <si>
    <t>Организация предоставления мер социальной поддержки в соответствии с нормативно-правовыми актами Златоустовского городского округа</t>
  </si>
  <si>
    <t>Обеспечение функционирования автоматизированной системы оплаты проезда при предоставлении мер социальной поддержки по льготному проезду отдельным категорий граждан</t>
  </si>
  <si>
    <t>Проведение муниципальных мероприятий в области социальной политики в виде :</t>
  </si>
  <si>
    <t>Предоставление при проведении мероприятий, посвященных памятным и знаменательным датам:</t>
  </si>
  <si>
    <t>КБК</t>
  </si>
  <si>
    <t>КЦСР</t>
  </si>
  <si>
    <t>КФСР</t>
  </si>
  <si>
    <t xml:space="preserve">лицам, не подлежащих обязательному социальному страхованию на случай временной  нетрудоспособности  и в связи с материнством;    лиц уволенных в связи с ликвидацией организаций, имеющим детей от 1,5 до 3х лет                                          </t>
  </si>
  <si>
    <t>единовременное пособие женщинам при рождении ребенка</t>
  </si>
  <si>
    <t>единовременное</t>
  </si>
  <si>
    <t>гражданам, имеющих право на ежемесячное детское пособие</t>
  </si>
  <si>
    <t>13)</t>
  </si>
  <si>
    <t>14)</t>
  </si>
  <si>
    <t>15)</t>
  </si>
  <si>
    <t>16)</t>
  </si>
  <si>
    <t>050 7522
050 7525</t>
  </si>
  <si>
    <t>050 7532
050 7535</t>
  </si>
  <si>
    <t xml:space="preserve">
050 5280
</t>
  </si>
  <si>
    <t xml:space="preserve">
050 7560
</t>
  </si>
  <si>
    <t>050 7551
050 7553</t>
  </si>
  <si>
    <t xml:space="preserve">
050 5250
</t>
  </si>
  <si>
    <t xml:space="preserve">050 7590
</t>
  </si>
  <si>
    <t xml:space="preserve">050 7510
</t>
  </si>
  <si>
    <t xml:space="preserve">050 7508
</t>
  </si>
  <si>
    <t xml:space="preserve">050 7570
</t>
  </si>
  <si>
    <t xml:space="preserve">050 1311
</t>
  </si>
  <si>
    <t xml:space="preserve">050 7580
</t>
  </si>
  <si>
    <t xml:space="preserve">050 4800
</t>
  </si>
  <si>
    <t xml:space="preserve">050 2104
</t>
  </si>
  <si>
    <t xml:space="preserve">на реализация переданных государственных полномочий по социальному обслуживанию населения </t>
  </si>
  <si>
    <t>Социальная поддержка детей-сирот и детей, оставшихся без попечения родителей, находящихся в муниципальных образовательных учреждениях для детей - сирот и детей, оставшихся без попечения родителей</t>
  </si>
  <si>
    <t xml:space="preserve">0702
</t>
  </si>
  <si>
    <t xml:space="preserve">0275
</t>
  </si>
  <si>
    <t xml:space="preserve">0280
</t>
  </si>
  <si>
    <t xml:space="preserve">050 002б
</t>
  </si>
  <si>
    <t xml:space="preserve">050 0027
</t>
  </si>
  <si>
    <t>Управление социальной защиты населения</t>
  </si>
  <si>
    <t xml:space="preserve">приведения соответствие материально-технической базы Управления  требованиям административных регламентов, государственным нормативным требованиям по охране труда, оснащение материальной базы муниципальной службы,обеспечение расходными материалами,ГСМ и прочие работы и услуги </t>
  </si>
  <si>
    <t xml:space="preserve">
050 0088
</t>
  </si>
  <si>
    <t xml:space="preserve">
050 7542
</t>
  </si>
  <si>
    <t xml:space="preserve">
050 0028
</t>
  </si>
  <si>
    <t>по декадно</t>
  </si>
  <si>
    <t xml:space="preserve">
050 0029
</t>
  </si>
  <si>
    <t>___</t>
  </si>
  <si>
    <t xml:space="preserve">050 0023
</t>
  </si>
  <si>
    <t xml:space="preserve">
050 0025
</t>
  </si>
  <si>
    <t>Ежемесячные выплаты старшим по многоквартирным домам</t>
  </si>
  <si>
    <t xml:space="preserve">
050 0024
</t>
  </si>
  <si>
    <t>Задача №2: Оказание содействия негосударственным некоммерческим организациям, предоставляющим социальные услуги</t>
  </si>
  <si>
    <t>Задача №3: Совершенствование условий предоставляющих услуг населению</t>
  </si>
  <si>
    <t>050 0146
050 4800
050 0474
050 0258</t>
  </si>
  <si>
    <t xml:space="preserve">
050 5380
</t>
  </si>
  <si>
    <t>Обеспечение деятельности Управления социальной защиты населения</t>
  </si>
  <si>
    <t xml:space="preserve">
050 0042
</t>
  </si>
  <si>
    <t>Организация новогодней акции"Подари новый год детям"</t>
  </si>
  <si>
    <t xml:space="preserve">Оказание мер социальной поддержки отдельным категориям граждан по льготному проезду на городском пассажирском транспорте (кроме такси) </t>
  </si>
  <si>
    <t xml:space="preserve">Доплаты к пенсиям муниципальных служащих  </t>
  </si>
  <si>
    <t>Задача № 1:  Организация выполнения государственных и муниципальных  обязательств по социальной поддержке  населения</t>
  </si>
  <si>
    <t>Задача №4: Организация и обеспечение проведения муниципальных мероприятий в области социальной политики</t>
  </si>
  <si>
    <t>федеральный 
бюджет</t>
  </si>
  <si>
    <t>за счет средств федерального бюджета</t>
  </si>
  <si>
    <t>венков, гирлянд</t>
  </si>
  <si>
    <t>Ожидаемые результаты</t>
  </si>
  <si>
    <t>обеспечение отдельных категорий граждан мерами социальной поддержки в объемах и сроках, предусмотренных действующим законодательством</t>
  </si>
  <si>
    <t>предоставление негосударственными некоммерческими организациями социальных услуг</t>
  </si>
  <si>
    <t>предоставление мер социальной поддержки и социального обслуживания в условиях, отвечающих требованиям административных регламентов предоставления государственных и муниципальных услуг и государственных стандартов предоставления социального обслуживания</t>
  </si>
  <si>
    <t>повышение количества граждан, принявших участие  в мероприятиях и получивших социальную помощь</t>
  </si>
  <si>
    <t xml:space="preserve">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 «Всероссийское общество инвалидов» </t>
  </si>
  <si>
    <t>Златоустовской городской общественной организации ветеранов (пенсионеров) войны, труда, Вооруженных Сил и правоохранительных органов отделения Челябинской региональной организации Всероссийской общественной организации ветеранов</t>
  </si>
  <si>
    <t>Челябинской областной организации Общероссийской общественной организации инвалидов «Всероссийского ордена Красного Знамени общества слепых» (для Златоустовской местной организации)</t>
  </si>
  <si>
    <t>Челябинское региональное отделение Общероссийской общественной организации инвалидов «Всероссийское общество глухих» (для Златоустовского социально-реабилитационного центра)</t>
  </si>
  <si>
    <t xml:space="preserve">Организация мероприятий, посвященных памятным датам: Международному женскому дню, Дню Семьи, Любви и верности, Международному Дню семьи, Дню защиты детей - 1 июня, Дню знаний - 1 сентября, Всероссийскому дню матери, Дню отца </t>
  </si>
  <si>
    <t>памятных подарков, призов, цветов: детям погибших сотрудников УВД, к Международному дню пожилого человека, к Международному дню инвалидов, к Дню Победы, к Дню города</t>
  </si>
  <si>
    <t xml:space="preserve"> почетным гражданам ЗГО </t>
  </si>
  <si>
    <t xml:space="preserve">поздравительных адресов (приобретение открыток, конвертов, бланков грамот ,  благодарственных писем, рамок, наборов картриджей, бумаги  и др.) для организации  поздравлений  и участия в мероприятиях  </t>
  </si>
  <si>
    <t>ПРИЛОЖЕНИЕ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</si>
</sst>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0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0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33">
    <xf numFmtId="0" fontId="0" fillId="0" borderId="0" xfId="0"/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justify" vertical="center" wrapText="1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justify" vertical="center" wrapText="1"/>
    </xf>
    <xf numFmtId="0" fontId="22" fillId="0" borderId="0" xfId="0" applyFont="1"/>
    <xf numFmtId="0" fontId="22" fillId="0" borderId="0" xfId="0" applyFont="1" applyAlignment="1">
      <alignment horizontal="justify" vertical="center" wrapText="1"/>
    </xf>
    <xf numFmtId="0" fontId="22" fillId="0" borderId="0" xfId="0" applyFont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justify" vertical="center" wrapText="1"/>
    </xf>
    <xf numFmtId="0" fontId="21" fillId="0" borderId="10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justify" vertical="center" wrapText="1"/>
    </xf>
    <xf numFmtId="4" fontId="23" fillId="0" borderId="16" xfId="0" applyNumberFormat="1" applyFont="1" applyBorder="1" applyAlignment="1">
      <alignment horizontal="center" vertical="center" wrapText="1"/>
    </xf>
    <xf numFmtId="4" fontId="21" fillId="0" borderId="16" xfId="0" applyNumberFormat="1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4" fontId="23" fillId="0" borderId="19" xfId="0" applyNumberFormat="1" applyFont="1" applyBorder="1" applyAlignment="1">
      <alignment horizontal="center" vertical="center" wrapText="1"/>
    </xf>
    <xf numFmtId="4" fontId="23" fillId="0" borderId="20" xfId="0" applyNumberFormat="1" applyFont="1" applyBorder="1" applyAlignment="1">
      <alignment horizontal="center" vertical="center" wrapText="1"/>
    </xf>
    <xf numFmtId="4" fontId="23" fillId="0" borderId="21" xfId="0" applyNumberFormat="1" applyFont="1" applyBorder="1" applyAlignment="1">
      <alignment horizontal="center" vertical="center" wrapText="1"/>
    </xf>
    <xf numFmtId="4" fontId="23" fillId="0" borderId="22" xfId="0" applyNumberFormat="1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4" fontId="23" fillId="0" borderId="15" xfId="0" applyNumberFormat="1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24" borderId="20" xfId="0" applyFont="1" applyFill="1" applyBorder="1" applyAlignment="1">
      <alignment horizontal="justify" vertical="center" wrapText="1"/>
    </xf>
    <xf numFmtId="0" fontId="21" fillId="0" borderId="12" xfId="0" applyFont="1" applyBorder="1" applyAlignment="1">
      <alignment horizontal="center" vertical="center" wrapText="1"/>
    </xf>
    <xf numFmtId="4" fontId="21" fillId="0" borderId="32" xfId="0" applyNumberFormat="1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3" fontId="21" fillId="0" borderId="32" xfId="0" applyNumberFormat="1" applyFont="1" applyBorder="1" applyAlignment="1">
      <alignment horizontal="center" vertical="center" wrapText="1"/>
    </xf>
    <xf numFmtId="0" fontId="21" fillId="24" borderId="32" xfId="0" applyFont="1" applyFill="1" applyBorder="1" applyAlignment="1">
      <alignment horizontal="justify" vertical="center" wrapText="1"/>
    </xf>
    <xf numFmtId="4" fontId="21" fillId="0" borderId="10" xfId="0" applyNumberFormat="1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0" xfId="0" applyNumberFormat="1" applyFont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justify" vertical="center" wrapText="1"/>
    </xf>
    <xf numFmtId="4" fontId="21" fillId="24" borderId="10" xfId="0" applyNumberFormat="1" applyFont="1" applyFill="1" applyBorder="1" applyAlignment="1">
      <alignment horizontal="center" vertical="center" wrapText="1"/>
    </xf>
    <xf numFmtId="0" fontId="23" fillId="24" borderId="10" xfId="0" applyFont="1" applyFill="1" applyBorder="1" applyAlignment="1">
      <alignment horizontal="justify" vertical="center" wrapText="1"/>
    </xf>
    <xf numFmtId="4" fontId="21" fillId="0" borderId="10" xfId="0" applyNumberFormat="1" applyFont="1" applyFill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3" fontId="21" fillId="0" borderId="15" xfId="0" applyNumberFormat="1" applyFont="1" applyBorder="1" applyAlignment="1">
      <alignment horizontal="center" vertical="center" wrapText="1"/>
    </xf>
    <xf numFmtId="0" fontId="21" fillId="24" borderId="15" xfId="0" applyFont="1" applyFill="1" applyBorder="1" applyAlignment="1">
      <alignment horizontal="justify" vertical="center" wrapText="1"/>
    </xf>
    <xf numFmtId="4" fontId="21" fillId="0" borderId="15" xfId="0" applyNumberFormat="1" applyFont="1" applyFill="1" applyBorder="1" applyAlignment="1">
      <alignment horizontal="center" vertical="center" wrapText="1"/>
    </xf>
    <xf numFmtId="4" fontId="21" fillId="0" borderId="15" xfId="0" applyNumberFormat="1" applyFont="1" applyBorder="1" applyAlignment="1">
      <alignment horizontal="center" vertical="center" wrapText="1"/>
    </xf>
    <xf numFmtId="1" fontId="21" fillId="0" borderId="16" xfId="0" applyNumberFormat="1" applyFont="1" applyBorder="1" applyAlignment="1">
      <alignment horizontal="center" vertical="center" wrapText="1"/>
    </xf>
    <xf numFmtId="2" fontId="21" fillId="0" borderId="10" xfId="0" applyNumberFormat="1" applyFont="1" applyBorder="1" applyAlignment="1">
      <alignment horizontal="justify" vertical="center" wrapText="1"/>
    </xf>
    <xf numFmtId="2" fontId="21" fillId="0" borderId="10" xfId="0" applyNumberFormat="1" applyFont="1" applyBorder="1" applyAlignment="1">
      <alignment horizontal="center" vertical="center" wrapText="1"/>
    </xf>
    <xf numFmtId="2" fontId="21" fillId="0" borderId="17" xfId="0" applyNumberFormat="1" applyFont="1" applyBorder="1" applyAlignment="1">
      <alignment horizontal="center" vertical="center" wrapText="1"/>
    </xf>
    <xf numFmtId="1" fontId="21" fillId="0" borderId="15" xfId="0" applyNumberFormat="1" applyFont="1" applyBorder="1" applyAlignment="1">
      <alignment horizontal="center" vertical="center" wrapText="1"/>
    </xf>
    <xf numFmtId="0" fontId="21" fillId="0" borderId="15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21" fillId="0" borderId="16" xfId="0" applyFont="1" applyFill="1" applyBorder="1" applyAlignment="1">
      <alignment horizontal="center" vertical="center" wrapText="1"/>
    </xf>
    <xf numFmtId="2" fontId="21" fillId="0" borderId="16" xfId="0" applyNumberFormat="1" applyFont="1" applyBorder="1" applyAlignment="1">
      <alignment horizontal="center" vertical="center" wrapText="1"/>
    </xf>
    <xf numFmtId="0" fontId="21" fillId="0" borderId="21" xfId="0" applyFont="1" applyBorder="1" applyAlignment="1">
      <alignment horizontal="left" vertical="top" wrapText="1"/>
    </xf>
    <xf numFmtId="0" fontId="21" fillId="0" borderId="15" xfId="0" applyFont="1" applyFill="1" applyBorder="1" applyAlignment="1">
      <alignment horizontal="center" vertical="center" wrapText="1"/>
    </xf>
    <xf numFmtId="2" fontId="21" fillId="0" borderId="15" xfId="0" applyNumberFormat="1" applyFont="1" applyBorder="1" applyAlignment="1">
      <alignment horizontal="center" vertical="center" wrapText="1"/>
    </xf>
    <xf numFmtId="2" fontId="21" fillId="0" borderId="18" xfId="0" applyNumberFormat="1" applyFont="1" applyBorder="1" applyAlignment="1">
      <alignment horizontal="center" vertical="center" wrapText="1"/>
    </xf>
    <xf numFmtId="2" fontId="21" fillId="0" borderId="32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justify" vertical="center" wrapText="1"/>
    </xf>
    <xf numFmtId="3" fontId="21" fillId="0" borderId="10" xfId="0" applyNumberFormat="1" applyFont="1" applyBorder="1" applyAlignment="1">
      <alignment horizontal="center" vertical="center" wrapText="1"/>
    </xf>
    <xf numFmtId="0" fontId="23" fillId="0" borderId="11" xfId="36" applyFont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justify" vertical="center" wrapText="1"/>
    </xf>
    <xf numFmtId="4" fontId="21" fillId="0" borderId="16" xfId="0" applyNumberFormat="1" applyFont="1" applyFill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 readingOrder="1"/>
    </xf>
    <xf numFmtId="4" fontId="21" fillId="0" borderId="10" xfId="0" applyNumberFormat="1" applyFont="1" applyFill="1" applyBorder="1" applyAlignment="1">
      <alignment horizontal="center" vertical="center" wrapText="1" readingOrder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6" xfId="0" applyNumberFormat="1" applyFont="1" applyBorder="1" applyAlignment="1">
      <alignment horizontal="center" vertical="center" wrapText="1"/>
    </xf>
    <xf numFmtId="0" fontId="21" fillId="24" borderId="16" xfId="0" applyFont="1" applyFill="1" applyBorder="1" applyAlignment="1">
      <alignment horizontal="justify" vertical="center" wrapText="1"/>
    </xf>
    <xf numFmtId="0" fontId="21" fillId="0" borderId="17" xfId="0" applyFont="1" applyBorder="1" applyAlignment="1">
      <alignment horizontal="center" vertical="center" wrapText="1"/>
    </xf>
    <xf numFmtId="0" fontId="23" fillId="0" borderId="10" xfId="36" applyFont="1" applyBorder="1" applyAlignment="1">
      <alignment horizontal="center" vertical="center" wrapText="1"/>
    </xf>
    <xf numFmtId="2" fontId="23" fillId="0" borderId="10" xfId="36" applyNumberFormat="1" applyFont="1" applyBorder="1" applyAlignment="1">
      <alignment horizontal="center" vertical="center" wrapText="1"/>
    </xf>
    <xf numFmtId="0" fontId="23" fillId="0" borderId="10" xfId="36" applyFont="1" applyBorder="1" applyAlignment="1">
      <alignment horizontal="justify" vertical="center" wrapText="1"/>
    </xf>
    <xf numFmtId="2" fontId="21" fillId="0" borderId="10" xfId="36" applyNumberFormat="1" applyFont="1" applyBorder="1" applyAlignment="1">
      <alignment horizontal="center" vertical="center" wrapText="1"/>
    </xf>
    <xf numFmtId="0" fontId="23" fillId="0" borderId="32" xfId="36" applyFont="1" applyBorder="1" applyAlignment="1">
      <alignment horizontal="justify" vertical="center" wrapText="1"/>
    </xf>
    <xf numFmtId="0" fontId="23" fillId="0" borderId="29" xfId="36" applyFont="1" applyBorder="1" applyAlignment="1">
      <alignment horizontal="center" vertical="center" wrapText="1"/>
    </xf>
    <xf numFmtId="0" fontId="21" fillId="0" borderId="16" xfId="0" applyFont="1" applyBorder="1" applyAlignment="1">
      <alignment horizontal="justify" vertical="center" wrapText="1"/>
    </xf>
    <xf numFmtId="0" fontId="21" fillId="0" borderId="15" xfId="0" applyFont="1" applyBorder="1" applyAlignment="1">
      <alignment horizontal="justify" vertical="center" wrapText="1"/>
    </xf>
    <xf numFmtId="0" fontId="21" fillId="0" borderId="15" xfId="0" applyFont="1" applyBorder="1"/>
    <xf numFmtId="4" fontId="21" fillId="0" borderId="15" xfId="0" applyNumberFormat="1" applyFont="1" applyBorder="1"/>
    <xf numFmtId="0" fontId="21" fillId="0" borderId="30" xfId="0" applyFont="1" applyBorder="1"/>
    <xf numFmtId="0" fontId="21" fillId="0" borderId="34" xfId="0" applyFont="1" applyFill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2" fontId="21" fillId="0" borderId="16" xfId="0" applyNumberFormat="1" applyFont="1" applyBorder="1" applyAlignment="1">
      <alignment horizontal="center" vertical="center" wrapText="1"/>
    </xf>
    <xf numFmtId="2" fontId="21" fillId="0" borderId="32" xfId="0" applyNumberFormat="1" applyFont="1" applyBorder="1" applyAlignment="1">
      <alignment horizontal="center" vertical="center" wrapText="1"/>
    </xf>
    <xf numFmtId="4" fontId="21" fillId="0" borderId="16" xfId="0" applyNumberFormat="1" applyFont="1" applyFill="1" applyBorder="1" applyAlignment="1">
      <alignment horizontal="center" vertical="center" wrapText="1"/>
    </xf>
    <xf numFmtId="4" fontId="21" fillId="0" borderId="32" xfId="0" applyNumberFormat="1" applyFont="1" applyFill="1" applyBorder="1" applyAlignment="1">
      <alignment horizontal="center" vertical="center" wrapText="1"/>
    </xf>
    <xf numFmtId="4" fontId="23" fillId="0" borderId="16" xfId="0" applyNumberFormat="1" applyFont="1" applyBorder="1" applyAlignment="1">
      <alignment horizontal="center" vertical="center" wrapText="1" readingOrder="1"/>
    </xf>
    <xf numFmtId="4" fontId="23" fillId="0" borderId="32" xfId="0" applyNumberFormat="1" applyFont="1" applyBorder="1" applyAlignment="1">
      <alignment horizontal="center" vertical="center" wrapText="1" readingOrder="1"/>
    </xf>
    <xf numFmtId="0" fontId="21" fillId="0" borderId="35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 wrapText="1"/>
    </xf>
    <xf numFmtId="0" fontId="21" fillId="0" borderId="29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3" fontId="21" fillId="0" borderId="34" xfId="0" applyNumberFormat="1" applyFont="1" applyBorder="1" applyAlignment="1">
      <alignment horizontal="center" vertical="center" wrapText="1"/>
    </xf>
    <xf numFmtId="0" fontId="21" fillId="0" borderId="32" xfId="0" applyNumberFormat="1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1" fillId="0" borderId="10" xfId="0" applyNumberFormat="1" applyFont="1" applyBorder="1" applyAlignment="1">
      <alignment horizontal="center" vertical="center" wrapText="1"/>
    </xf>
    <xf numFmtId="0" fontId="21" fillId="0" borderId="32" xfId="0" applyFont="1" applyBorder="1" applyAlignment="1">
      <alignment horizontal="justify" vertical="center" wrapText="1"/>
    </xf>
    <xf numFmtId="0" fontId="21" fillId="0" borderId="10" xfId="0" applyFont="1" applyBorder="1" applyAlignment="1">
      <alignment horizontal="justify" vertical="center" wrapText="1"/>
    </xf>
    <xf numFmtId="2" fontId="21" fillId="0" borderId="10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justify" vertical="center" wrapText="1"/>
    </xf>
    <xf numFmtId="0" fontId="21" fillId="0" borderId="34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justify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Лист1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9"/>
  <sheetViews>
    <sheetView tabSelected="1" topLeftCell="D1" zoomScaleNormal="100" workbookViewId="0">
      <selection activeCell="I89" sqref="I89"/>
    </sheetView>
  </sheetViews>
  <sheetFormatPr defaultRowHeight="14" x14ac:dyDescent="0.3"/>
  <cols>
    <col min="1" max="1" width="5.453125" style="1" customWidth="1"/>
    <col min="2" max="2" width="12.1796875" style="1" customWidth="1"/>
    <col min="3" max="3" width="12.26953125" style="1" customWidth="1"/>
    <col min="4" max="4" width="41.54296875" style="2" customWidth="1"/>
    <col min="5" max="5" width="13.1796875" style="3" customWidth="1"/>
    <col min="6" max="6" width="13.54296875" style="3" customWidth="1"/>
    <col min="7" max="7" width="16.7265625" style="3" customWidth="1"/>
    <col min="8" max="8" width="13.54296875" style="3" customWidth="1"/>
    <col min="9" max="9" width="14" style="3" customWidth="1"/>
    <col min="10" max="10" width="13.54296875" style="3" customWidth="1"/>
    <col min="11" max="11" width="14.453125" style="3" customWidth="1"/>
    <col min="12" max="12" width="11.81640625" customWidth="1"/>
  </cols>
  <sheetData>
    <row r="1" spans="1:12" ht="15.5" x14ac:dyDescent="0.35">
      <c r="A1" s="6"/>
      <c r="B1" s="6"/>
      <c r="C1" s="6"/>
      <c r="D1" s="7"/>
      <c r="E1" s="6"/>
      <c r="F1" s="6"/>
      <c r="G1" s="6"/>
      <c r="H1" s="6"/>
      <c r="I1" s="115" t="s">
        <v>159</v>
      </c>
      <c r="J1" s="115"/>
      <c r="K1" s="115"/>
      <c r="L1" s="8"/>
    </row>
    <row r="2" spans="1:12" ht="51.75" customHeight="1" x14ac:dyDescent="0.35">
      <c r="A2" s="6"/>
      <c r="B2" s="6"/>
      <c r="C2" s="6"/>
      <c r="D2" s="9"/>
      <c r="E2" s="10"/>
      <c r="F2" s="10"/>
      <c r="G2" s="10"/>
      <c r="H2" s="115" t="s">
        <v>79</v>
      </c>
      <c r="I2" s="115"/>
      <c r="J2" s="115"/>
      <c r="K2" s="115"/>
      <c r="L2" s="8"/>
    </row>
    <row r="3" spans="1:12" ht="15.5" x14ac:dyDescent="0.35">
      <c r="A3" s="115" t="s">
        <v>0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8"/>
    </row>
    <row r="4" spans="1:12" ht="15.5" x14ac:dyDescent="0.35">
      <c r="A4" s="115" t="s">
        <v>1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8"/>
    </row>
    <row r="5" spans="1:12" ht="15.5" x14ac:dyDescent="0.25">
      <c r="A5" s="110" t="s">
        <v>80</v>
      </c>
      <c r="B5" s="102" t="s">
        <v>88</v>
      </c>
      <c r="C5" s="103"/>
      <c r="D5" s="124" t="s">
        <v>2</v>
      </c>
      <c r="E5" s="110" t="s">
        <v>3</v>
      </c>
      <c r="F5" s="110" t="s">
        <v>4</v>
      </c>
      <c r="G5" s="110" t="s">
        <v>5</v>
      </c>
      <c r="H5" s="110"/>
      <c r="I5" s="110"/>
      <c r="J5" s="110"/>
      <c r="K5" s="102"/>
      <c r="L5" s="128" t="s">
        <v>146</v>
      </c>
    </row>
    <row r="6" spans="1:12" ht="46.5" x14ac:dyDescent="0.25">
      <c r="A6" s="110"/>
      <c r="B6" s="11" t="s">
        <v>90</v>
      </c>
      <c r="C6" s="11" t="s">
        <v>89</v>
      </c>
      <c r="D6" s="124"/>
      <c r="E6" s="110"/>
      <c r="F6" s="110"/>
      <c r="G6" s="11" t="s">
        <v>6</v>
      </c>
      <c r="H6" s="11" t="s">
        <v>7</v>
      </c>
      <c r="I6" s="11" t="s">
        <v>8</v>
      </c>
      <c r="J6" s="14" t="s">
        <v>9</v>
      </c>
      <c r="K6" s="12" t="s">
        <v>10</v>
      </c>
      <c r="L6" s="130"/>
    </row>
    <row r="7" spans="1:12" ht="33.75" customHeight="1" x14ac:dyDescent="0.25">
      <c r="A7" s="110" t="s">
        <v>141</v>
      </c>
      <c r="B7" s="110"/>
      <c r="C7" s="110"/>
      <c r="D7" s="110"/>
      <c r="E7" s="110"/>
      <c r="F7" s="110"/>
      <c r="G7" s="110"/>
      <c r="H7" s="110"/>
      <c r="I7" s="110"/>
      <c r="J7" s="110"/>
      <c r="K7" s="102"/>
      <c r="L7" s="15"/>
    </row>
    <row r="8" spans="1:12" ht="77.5" x14ac:dyDescent="0.25">
      <c r="A8" s="11">
        <v>1</v>
      </c>
      <c r="B8" s="11"/>
      <c r="C8" s="11"/>
      <c r="D8" s="16" t="s">
        <v>81</v>
      </c>
      <c r="E8" s="14" t="s">
        <v>11</v>
      </c>
      <c r="F8" s="11" t="s">
        <v>12</v>
      </c>
      <c r="G8" s="17">
        <v>0</v>
      </c>
      <c r="H8" s="17">
        <v>0</v>
      </c>
      <c r="I8" s="17">
        <v>0</v>
      </c>
      <c r="J8" s="18">
        <v>0</v>
      </c>
      <c r="K8" s="19" t="s">
        <v>13</v>
      </c>
      <c r="L8" s="128" t="s">
        <v>147</v>
      </c>
    </row>
    <row r="9" spans="1:12" ht="54" customHeight="1" x14ac:dyDescent="0.25">
      <c r="A9" s="111">
        <v>2</v>
      </c>
      <c r="B9" s="113"/>
      <c r="C9" s="126"/>
      <c r="D9" s="131" t="s">
        <v>62</v>
      </c>
      <c r="E9" s="111" t="s">
        <v>13</v>
      </c>
      <c r="F9" s="126" t="s">
        <v>13</v>
      </c>
      <c r="G9" s="20">
        <f>H9+I9+J9</f>
        <v>1938093.4</v>
      </c>
      <c r="H9" s="21">
        <f>H11+H12+H13+H14+H16+H17+H19+H20+H21+H22+H23+H24+H25+H26</f>
        <v>631818.70000000007</v>
      </c>
      <c r="I9" s="22">
        <f>I11+I12+I13+I14+I16+I17+I19+I20+I21+I22+I23+I24+I25+I26</f>
        <v>646393.19999999995</v>
      </c>
      <c r="J9" s="23">
        <f>J11+J12+J13+J14+J16+J17+J19+J20+J21+J22+J23+J24+J25+J26</f>
        <v>659881.49999999988</v>
      </c>
      <c r="K9" s="24" t="s">
        <v>14</v>
      </c>
      <c r="L9" s="129"/>
    </row>
    <row r="10" spans="1:12" ht="28.5" customHeight="1" x14ac:dyDescent="0.25">
      <c r="A10" s="112"/>
      <c r="B10" s="114"/>
      <c r="C10" s="127"/>
      <c r="D10" s="131"/>
      <c r="E10" s="125"/>
      <c r="F10" s="132"/>
      <c r="G10" s="25">
        <f>H10+I10+J10</f>
        <v>490281.3</v>
      </c>
      <c r="H10" s="25">
        <f>H15+H18</f>
        <v>158638.6</v>
      </c>
      <c r="I10" s="25">
        <f>I15+I18</f>
        <v>164997</v>
      </c>
      <c r="J10" s="25">
        <f>J15+J18</f>
        <v>166645.70000000001</v>
      </c>
      <c r="K10" s="26" t="s">
        <v>143</v>
      </c>
      <c r="L10" s="129"/>
    </row>
    <row r="11" spans="1:12" ht="52.5" customHeight="1" x14ac:dyDescent="0.25">
      <c r="A11" s="27" t="s">
        <v>15</v>
      </c>
      <c r="B11" s="28">
        <v>1003</v>
      </c>
      <c r="C11" s="28" t="s">
        <v>99</v>
      </c>
      <c r="D11" s="29" t="s">
        <v>64</v>
      </c>
      <c r="E11" s="30" t="s">
        <v>11</v>
      </c>
      <c r="F11" s="14" t="s">
        <v>12</v>
      </c>
      <c r="G11" s="31">
        <f t="shared" ref="G11:G23" si="0">H11+I11+J11</f>
        <v>723390.1</v>
      </c>
      <c r="H11" s="31">
        <v>237261.8</v>
      </c>
      <c r="I11" s="31">
        <v>239532.4</v>
      </c>
      <c r="J11" s="31">
        <v>246595.9</v>
      </c>
      <c r="K11" s="32" t="s">
        <v>14</v>
      </c>
      <c r="L11" s="129"/>
    </row>
    <row r="12" spans="1:12" ht="40.5" customHeight="1" x14ac:dyDescent="0.25">
      <c r="A12" s="33" t="s">
        <v>16</v>
      </c>
      <c r="B12" s="33">
        <v>1003</v>
      </c>
      <c r="C12" s="34" t="s">
        <v>123</v>
      </c>
      <c r="D12" s="35" t="s">
        <v>65</v>
      </c>
      <c r="E12" s="14" t="s">
        <v>11</v>
      </c>
      <c r="F12" s="14" t="s">
        <v>12</v>
      </c>
      <c r="G12" s="36">
        <f t="shared" si="0"/>
        <v>366849.6</v>
      </c>
      <c r="H12" s="36">
        <v>122283.2</v>
      </c>
      <c r="I12" s="36">
        <v>122283.2</v>
      </c>
      <c r="J12" s="36">
        <v>122283.2</v>
      </c>
      <c r="K12" s="37" t="s">
        <v>14</v>
      </c>
      <c r="L12" s="129"/>
    </row>
    <row r="13" spans="1:12" ht="46.5" x14ac:dyDescent="0.25">
      <c r="A13" s="14" t="s">
        <v>17</v>
      </c>
      <c r="B13" s="14">
        <v>1003</v>
      </c>
      <c r="C13" s="38" t="s">
        <v>100</v>
      </c>
      <c r="D13" s="39" t="s">
        <v>66</v>
      </c>
      <c r="E13" s="14" t="s">
        <v>11</v>
      </c>
      <c r="F13" s="14" t="s">
        <v>12</v>
      </c>
      <c r="G13" s="36">
        <f t="shared" si="0"/>
        <v>24212.9</v>
      </c>
      <c r="H13" s="36">
        <v>7868.2</v>
      </c>
      <c r="I13" s="36">
        <v>8001.7</v>
      </c>
      <c r="J13" s="36">
        <v>8343</v>
      </c>
      <c r="K13" s="37" t="s">
        <v>14</v>
      </c>
      <c r="L13" s="129"/>
    </row>
    <row r="14" spans="1:12" ht="77.5" x14ac:dyDescent="0.25">
      <c r="A14" s="14" t="s">
        <v>18</v>
      </c>
      <c r="B14" s="14">
        <v>1003</v>
      </c>
      <c r="C14" s="38" t="s">
        <v>135</v>
      </c>
      <c r="D14" s="39" t="s">
        <v>67</v>
      </c>
      <c r="E14" s="14" t="s">
        <v>11</v>
      </c>
      <c r="F14" s="14" t="s">
        <v>12</v>
      </c>
      <c r="G14" s="36">
        <f t="shared" si="0"/>
        <v>251919.2</v>
      </c>
      <c r="H14" s="36">
        <v>79274.2</v>
      </c>
      <c r="I14" s="36">
        <v>83776.2</v>
      </c>
      <c r="J14" s="36">
        <v>88868.800000000003</v>
      </c>
      <c r="K14" s="37" t="s">
        <v>14</v>
      </c>
      <c r="L14" s="129"/>
    </row>
    <row r="15" spans="1:12" ht="93" x14ac:dyDescent="0.25">
      <c r="A15" s="14" t="s">
        <v>19</v>
      </c>
      <c r="B15" s="14">
        <v>1003</v>
      </c>
      <c r="C15" s="38" t="s">
        <v>101</v>
      </c>
      <c r="D15" s="39" t="s">
        <v>82</v>
      </c>
      <c r="E15" s="14" t="s">
        <v>11</v>
      </c>
      <c r="F15" s="14" t="s">
        <v>20</v>
      </c>
      <c r="G15" s="36">
        <f t="shared" si="0"/>
        <v>216.29999999999998</v>
      </c>
      <c r="H15" s="36">
        <v>72.099999999999994</v>
      </c>
      <c r="I15" s="36">
        <v>72.099999999999994</v>
      </c>
      <c r="J15" s="36">
        <v>72.099999999999994</v>
      </c>
      <c r="K15" s="37" t="s">
        <v>143</v>
      </c>
      <c r="L15" s="129"/>
    </row>
    <row r="16" spans="1:12" ht="46.5" x14ac:dyDescent="0.25">
      <c r="A16" s="14" t="s">
        <v>21</v>
      </c>
      <c r="B16" s="14">
        <v>1003</v>
      </c>
      <c r="C16" s="38" t="s">
        <v>102</v>
      </c>
      <c r="D16" s="39" t="s">
        <v>68</v>
      </c>
      <c r="E16" s="14" t="s">
        <v>11</v>
      </c>
      <c r="F16" s="14" t="s">
        <v>12</v>
      </c>
      <c r="G16" s="36">
        <f t="shared" si="0"/>
        <v>4374.2999999999993</v>
      </c>
      <c r="H16" s="40">
        <v>1415.2</v>
      </c>
      <c r="I16" s="36">
        <v>1443.5</v>
      </c>
      <c r="J16" s="36">
        <v>1515.6</v>
      </c>
      <c r="K16" s="37" t="s">
        <v>14</v>
      </c>
      <c r="L16" s="129"/>
    </row>
    <row r="17" spans="1:12" ht="31" x14ac:dyDescent="0.25">
      <c r="A17" s="14" t="s">
        <v>22</v>
      </c>
      <c r="B17" s="14">
        <v>1003</v>
      </c>
      <c r="C17" s="38" t="s">
        <v>103</v>
      </c>
      <c r="D17" s="39" t="s">
        <v>83</v>
      </c>
      <c r="E17" s="14" t="s">
        <v>11</v>
      </c>
      <c r="F17" s="14" t="s">
        <v>12</v>
      </c>
      <c r="G17" s="36">
        <f t="shared" si="0"/>
        <v>2602.3000000000002</v>
      </c>
      <c r="H17" s="36">
        <v>848.6</v>
      </c>
      <c r="I17" s="36">
        <v>861</v>
      </c>
      <c r="J17" s="36">
        <v>892.7</v>
      </c>
      <c r="K17" s="37" t="s">
        <v>14</v>
      </c>
      <c r="L17" s="129"/>
    </row>
    <row r="18" spans="1:12" ht="46.5" x14ac:dyDescent="0.25">
      <c r="A18" s="14" t="s">
        <v>23</v>
      </c>
      <c r="B18" s="14">
        <v>1003</v>
      </c>
      <c r="C18" s="38" t="s">
        <v>104</v>
      </c>
      <c r="D18" s="39" t="s">
        <v>69</v>
      </c>
      <c r="E18" s="14" t="s">
        <v>11</v>
      </c>
      <c r="F18" s="14" t="s">
        <v>12</v>
      </c>
      <c r="G18" s="36">
        <f t="shared" si="0"/>
        <v>490065</v>
      </c>
      <c r="H18" s="36">
        <v>158566.5</v>
      </c>
      <c r="I18" s="36">
        <v>164924.9</v>
      </c>
      <c r="J18" s="36">
        <v>166573.6</v>
      </c>
      <c r="K18" s="37" t="s">
        <v>143</v>
      </c>
      <c r="L18" s="129"/>
    </row>
    <row r="19" spans="1:12" ht="31" x14ac:dyDescent="0.25">
      <c r="A19" s="14" t="s">
        <v>24</v>
      </c>
      <c r="B19" s="14">
        <v>1003</v>
      </c>
      <c r="C19" s="38" t="s">
        <v>105</v>
      </c>
      <c r="D19" s="41" t="s">
        <v>70</v>
      </c>
      <c r="E19" s="14" t="s">
        <v>11</v>
      </c>
      <c r="F19" s="14" t="s">
        <v>12</v>
      </c>
      <c r="G19" s="36">
        <f t="shared" si="0"/>
        <v>20337.199999999997</v>
      </c>
      <c r="H19" s="36">
        <v>6451.1</v>
      </c>
      <c r="I19" s="36">
        <v>6773.7</v>
      </c>
      <c r="J19" s="36">
        <v>7112.4</v>
      </c>
      <c r="K19" s="37" t="s">
        <v>14</v>
      </c>
      <c r="L19" s="129"/>
    </row>
    <row r="20" spans="1:12" ht="31" x14ac:dyDescent="0.25">
      <c r="A20" s="14" t="s">
        <v>25</v>
      </c>
      <c r="B20" s="14">
        <v>1003</v>
      </c>
      <c r="C20" s="38" t="s">
        <v>106</v>
      </c>
      <c r="D20" s="39" t="s">
        <v>94</v>
      </c>
      <c r="E20" s="14" t="s">
        <v>11</v>
      </c>
      <c r="F20" s="14" t="s">
        <v>12</v>
      </c>
      <c r="G20" s="36">
        <f t="shared" si="0"/>
        <v>99311.799999999988</v>
      </c>
      <c r="H20" s="36">
        <v>31483.1</v>
      </c>
      <c r="I20" s="36">
        <v>33096.6</v>
      </c>
      <c r="J20" s="36">
        <v>34732.1</v>
      </c>
      <c r="K20" s="37" t="s">
        <v>14</v>
      </c>
      <c r="L20" s="129"/>
    </row>
    <row r="21" spans="1:12" ht="93" x14ac:dyDescent="0.25">
      <c r="A21" s="14" t="s">
        <v>26</v>
      </c>
      <c r="B21" s="14">
        <v>1003</v>
      </c>
      <c r="C21" s="38" t="s">
        <v>107</v>
      </c>
      <c r="D21" s="39" t="s">
        <v>91</v>
      </c>
      <c r="E21" s="14" t="s">
        <v>11</v>
      </c>
      <c r="F21" s="14" t="s">
        <v>12</v>
      </c>
      <c r="G21" s="36">
        <f t="shared" si="0"/>
        <v>4198.5</v>
      </c>
      <c r="H21" s="36">
        <v>839.7</v>
      </c>
      <c r="I21" s="36">
        <v>1679.4</v>
      </c>
      <c r="J21" s="36">
        <v>1679.4</v>
      </c>
      <c r="K21" s="37" t="s">
        <v>14</v>
      </c>
      <c r="L21" s="129"/>
    </row>
    <row r="22" spans="1:12" ht="31" x14ac:dyDescent="0.25">
      <c r="A22" s="14" t="s">
        <v>27</v>
      </c>
      <c r="B22" s="14">
        <v>1003</v>
      </c>
      <c r="C22" s="38" t="s">
        <v>108</v>
      </c>
      <c r="D22" s="39" t="s">
        <v>92</v>
      </c>
      <c r="E22" s="14" t="s">
        <v>11</v>
      </c>
      <c r="F22" s="14" t="s">
        <v>93</v>
      </c>
      <c r="G22" s="36">
        <f t="shared" si="0"/>
        <v>16865.400000000001</v>
      </c>
      <c r="H22" s="36">
        <v>5621.8</v>
      </c>
      <c r="I22" s="36">
        <v>5621.8</v>
      </c>
      <c r="J22" s="36">
        <v>5621.8</v>
      </c>
      <c r="K22" s="37" t="s">
        <v>14</v>
      </c>
      <c r="L22" s="129"/>
    </row>
    <row r="23" spans="1:12" ht="31" x14ac:dyDescent="0.25">
      <c r="A23" s="14" t="s">
        <v>95</v>
      </c>
      <c r="B23" s="14">
        <v>1004</v>
      </c>
      <c r="C23" s="38" t="s">
        <v>109</v>
      </c>
      <c r="D23" s="39" t="s">
        <v>71</v>
      </c>
      <c r="E23" s="14" t="s">
        <v>11</v>
      </c>
      <c r="F23" s="14" t="s">
        <v>12</v>
      </c>
      <c r="G23" s="36">
        <f t="shared" si="0"/>
        <v>105042.20000000001</v>
      </c>
      <c r="H23" s="36">
        <v>34176.199999999997</v>
      </c>
      <c r="I23" s="36">
        <v>35049.9</v>
      </c>
      <c r="J23" s="36">
        <v>35816.1</v>
      </c>
      <c r="K23" s="37" t="s">
        <v>14</v>
      </c>
      <c r="L23" s="129"/>
    </row>
    <row r="24" spans="1:12" ht="62" x14ac:dyDescent="0.25">
      <c r="A24" s="14" t="s">
        <v>96</v>
      </c>
      <c r="B24" s="14">
        <v>1003</v>
      </c>
      <c r="C24" s="38" t="s">
        <v>110</v>
      </c>
      <c r="D24" s="39" t="s">
        <v>72</v>
      </c>
      <c r="E24" s="14" t="s">
        <v>11</v>
      </c>
      <c r="F24" s="14" t="s">
        <v>12</v>
      </c>
      <c r="G24" s="36">
        <f>H24+I24+J24</f>
        <v>6113.3</v>
      </c>
      <c r="H24" s="36">
        <v>1999.9</v>
      </c>
      <c r="I24" s="36">
        <v>2038.2</v>
      </c>
      <c r="J24" s="36">
        <v>2075.1999999999998</v>
      </c>
      <c r="K24" s="37" t="s">
        <v>14</v>
      </c>
      <c r="L24" s="129"/>
    </row>
    <row r="25" spans="1:12" ht="46.5" x14ac:dyDescent="0.25">
      <c r="A25" s="14" t="s">
        <v>97</v>
      </c>
      <c r="B25" s="14">
        <v>1003</v>
      </c>
      <c r="C25" s="38" t="s">
        <v>111</v>
      </c>
      <c r="D25" s="39" t="s">
        <v>73</v>
      </c>
      <c r="E25" s="14" t="s">
        <v>11</v>
      </c>
      <c r="F25" s="14" t="s">
        <v>12</v>
      </c>
      <c r="G25" s="36">
        <f>H25+I25+J25</f>
        <v>255848.3</v>
      </c>
      <c r="H25" s="40">
        <v>89444.4</v>
      </c>
      <c r="I25" s="40">
        <v>84548.7</v>
      </c>
      <c r="J25" s="40">
        <v>81855.199999999997</v>
      </c>
      <c r="K25" s="37" t="s">
        <v>14</v>
      </c>
      <c r="L25" s="129"/>
    </row>
    <row r="26" spans="1:12" ht="77.5" x14ac:dyDescent="0.25">
      <c r="A26" s="14" t="s">
        <v>98</v>
      </c>
      <c r="B26" s="14">
        <v>1004</v>
      </c>
      <c r="C26" s="38" t="s">
        <v>112</v>
      </c>
      <c r="D26" s="41" t="s">
        <v>74</v>
      </c>
      <c r="E26" s="14" t="s">
        <v>11</v>
      </c>
      <c r="F26" s="14" t="s">
        <v>12</v>
      </c>
      <c r="G26" s="36">
        <f>H26+I26+J26</f>
        <v>57028.299999999996</v>
      </c>
      <c r="H26" s="36">
        <v>12851.3</v>
      </c>
      <c r="I26" s="36">
        <v>21686.9</v>
      </c>
      <c r="J26" s="36">
        <v>22490.1</v>
      </c>
      <c r="K26" s="37" t="s">
        <v>14</v>
      </c>
      <c r="L26" s="129"/>
    </row>
    <row r="27" spans="1:12" ht="62" x14ac:dyDescent="0.25">
      <c r="A27" s="14">
        <v>3</v>
      </c>
      <c r="B27" s="14"/>
      <c r="C27" s="38"/>
      <c r="D27" s="13" t="s">
        <v>84</v>
      </c>
      <c r="E27" s="14" t="s">
        <v>13</v>
      </c>
      <c r="F27" s="14" t="s">
        <v>13</v>
      </c>
      <c r="G27" s="42">
        <f>G28+G29+G32+G30+G31</f>
        <v>13860.9</v>
      </c>
      <c r="H27" s="42">
        <f>H28+H29+H32+H30+H31</f>
        <v>4620.3</v>
      </c>
      <c r="I27" s="42">
        <f>I28+I29+I32+I30+I31</f>
        <v>4620.3</v>
      </c>
      <c r="J27" s="42">
        <f>J28+J29+J32+J30+J31</f>
        <v>4620.3</v>
      </c>
      <c r="K27" s="37" t="s">
        <v>30</v>
      </c>
      <c r="L27" s="129"/>
    </row>
    <row r="28" spans="1:12" ht="31" x14ac:dyDescent="0.25">
      <c r="A28" s="14" t="s">
        <v>15</v>
      </c>
      <c r="B28" s="14">
        <v>1003</v>
      </c>
      <c r="C28" s="38" t="s">
        <v>118</v>
      </c>
      <c r="D28" s="39" t="s">
        <v>35</v>
      </c>
      <c r="E28" s="14" t="s">
        <v>11</v>
      </c>
      <c r="F28" s="14" t="s">
        <v>12</v>
      </c>
      <c r="G28" s="42">
        <f t="shared" ref="G28:G34" si="1">H28+I28+J28</f>
        <v>780.90000000000009</v>
      </c>
      <c r="H28" s="40">
        <v>260.3</v>
      </c>
      <c r="I28" s="36">
        <v>260.3</v>
      </c>
      <c r="J28" s="36">
        <v>260.3</v>
      </c>
      <c r="K28" s="37" t="s">
        <v>30</v>
      </c>
      <c r="L28" s="129"/>
    </row>
    <row r="29" spans="1:12" ht="31" x14ac:dyDescent="0.25">
      <c r="A29" s="14" t="s">
        <v>28</v>
      </c>
      <c r="B29" s="14">
        <v>1003</v>
      </c>
      <c r="C29" s="38" t="s">
        <v>128</v>
      </c>
      <c r="D29" s="39" t="s">
        <v>36</v>
      </c>
      <c r="E29" s="14" t="s">
        <v>11</v>
      </c>
      <c r="F29" s="14" t="s">
        <v>37</v>
      </c>
      <c r="G29" s="42">
        <f t="shared" si="1"/>
        <v>18.299999999999997</v>
      </c>
      <c r="H29" s="40">
        <v>6.1</v>
      </c>
      <c r="I29" s="36">
        <v>6.1</v>
      </c>
      <c r="J29" s="36">
        <v>6.1</v>
      </c>
      <c r="K29" s="37" t="s">
        <v>30</v>
      </c>
      <c r="L29" s="129"/>
    </row>
    <row r="30" spans="1:12" ht="46.5" x14ac:dyDescent="0.25">
      <c r="A30" s="14" t="s">
        <v>17</v>
      </c>
      <c r="B30" s="14">
        <v>1003</v>
      </c>
      <c r="C30" s="38" t="s">
        <v>129</v>
      </c>
      <c r="D30" s="39" t="s">
        <v>157</v>
      </c>
      <c r="E30" s="14" t="s">
        <v>11</v>
      </c>
      <c r="F30" s="14" t="s">
        <v>12</v>
      </c>
      <c r="G30" s="42">
        <f t="shared" si="1"/>
        <v>8088.5999999999995</v>
      </c>
      <c r="H30" s="40">
        <v>2696.2</v>
      </c>
      <c r="I30" s="36">
        <v>2696.2</v>
      </c>
      <c r="J30" s="36">
        <v>2696.2</v>
      </c>
      <c r="K30" s="37" t="s">
        <v>30</v>
      </c>
      <c r="L30" s="129"/>
    </row>
    <row r="31" spans="1:12" ht="46.5" x14ac:dyDescent="0.25">
      <c r="A31" s="14" t="s">
        <v>18</v>
      </c>
      <c r="B31" s="14">
        <v>1003</v>
      </c>
      <c r="C31" s="38" t="s">
        <v>131</v>
      </c>
      <c r="D31" s="39" t="s">
        <v>130</v>
      </c>
      <c r="E31" s="14" t="s">
        <v>11</v>
      </c>
      <c r="F31" s="14" t="s">
        <v>12</v>
      </c>
      <c r="G31" s="42">
        <f t="shared" si="1"/>
        <v>1461.6</v>
      </c>
      <c r="H31" s="40">
        <v>487.2</v>
      </c>
      <c r="I31" s="36">
        <v>487.2</v>
      </c>
      <c r="J31" s="36">
        <v>487.2</v>
      </c>
      <c r="K31" s="37" t="s">
        <v>30</v>
      </c>
      <c r="L31" s="129"/>
    </row>
    <row r="32" spans="1:12" ht="31" x14ac:dyDescent="0.25">
      <c r="A32" s="14" t="s">
        <v>19</v>
      </c>
      <c r="B32" s="14">
        <v>1003</v>
      </c>
      <c r="C32" s="38" t="s">
        <v>119</v>
      </c>
      <c r="D32" s="39" t="s">
        <v>61</v>
      </c>
      <c r="E32" s="14" t="s">
        <v>11</v>
      </c>
      <c r="F32" s="14" t="s">
        <v>12</v>
      </c>
      <c r="G32" s="42">
        <f t="shared" si="1"/>
        <v>3511.5</v>
      </c>
      <c r="H32" s="40">
        <v>1170.5</v>
      </c>
      <c r="I32" s="36">
        <v>1170.5</v>
      </c>
      <c r="J32" s="36">
        <v>1170.5</v>
      </c>
      <c r="K32" s="37" t="s">
        <v>30</v>
      </c>
      <c r="L32" s="129"/>
    </row>
    <row r="33" spans="1:12" ht="62" x14ac:dyDescent="0.25">
      <c r="A33" s="14">
        <v>4</v>
      </c>
      <c r="B33" s="14">
        <v>1003</v>
      </c>
      <c r="C33" s="38" t="s">
        <v>124</v>
      </c>
      <c r="D33" s="39" t="s">
        <v>139</v>
      </c>
      <c r="E33" s="14" t="s">
        <v>11</v>
      </c>
      <c r="F33" s="14" t="s">
        <v>125</v>
      </c>
      <c r="G33" s="42">
        <f t="shared" si="1"/>
        <v>94996.200000000012</v>
      </c>
      <c r="H33" s="40">
        <v>31665.4</v>
      </c>
      <c r="I33" s="36">
        <v>31665.4</v>
      </c>
      <c r="J33" s="36">
        <v>31665.4</v>
      </c>
      <c r="K33" s="37" t="s">
        <v>30</v>
      </c>
      <c r="L33" s="129"/>
    </row>
    <row r="34" spans="1:12" ht="46.5" x14ac:dyDescent="0.25">
      <c r="A34" s="43">
        <v>5</v>
      </c>
      <c r="B34" s="43">
        <v>1001</v>
      </c>
      <c r="C34" s="44" t="s">
        <v>126</v>
      </c>
      <c r="D34" s="45" t="s">
        <v>140</v>
      </c>
      <c r="E34" s="43" t="s">
        <v>11</v>
      </c>
      <c r="F34" s="43" t="s">
        <v>12</v>
      </c>
      <c r="G34" s="46">
        <f t="shared" si="1"/>
        <v>14748</v>
      </c>
      <c r="H34" s="47">
        <v>4916</v>
      </c>
      <c r="I34" s="47">
        <v>4916</v>
      </c>
      <c r="J34" s="47">
        <v>4916</v>
      </c>
      <c r="K34" s="26" t="s">
        <v>30</v>
      </c>
      <c r="L34" s="130"/>
    </row>
    <row r="35" spans="1:12" ht="40.5" customHeight="1" x14ac:dyDescent="0.25">
      <c r="A35" s="96" t="s">
        <v>132</v>
      </c>
      <c r="B35" s="104"/>
      <c r="C35" s="104"/>
      <c r="D35" s="105"/>
      <c r="E35" s="105"/>
      <c r="F35" s="105"/>
      <c r="G35" s="105"/>
      <c r="H35" s="105"/>
      <c r="I35" s="105"/>
      <c r="J35" s="105"/>
      <c r="K35" s="105"/>
      <c r="L35" s="15"/>
    </row>
    <row r="36" spans="1:12" ht="15.5" x14ac:dyDescent="0.25">
      <c r="A36" s="48">
        <v>6</v>
      </c>
      <c r="B36" s="48"/>
      <c r="C36" s="48"/>
      <c r="D36" s="49" t="s">
        <v>46</v>
      </c>
      <c r="E36" s="50" t="s">
        <v>13</v>
      </c>
      <c r="F36" s="50" t="s">
        <v>13</v>
      </c>
      <c r="G36" s="50">
        <f>SUM(H36:J36)</f>
        <v>3647.7000000000003</v>
      </c>
      <c r="H36" s="50">
        <v>1215.9000000000001</v>
      </c>
      <c r="I36" s="50">
        <v>1215.9000000000001</v>
      </c>
      <c r="J36" s="50">
        <v>1215.9000000000001</v>
      </c>
      <c r="K36" s="51" t="s">
        <v>13</v>
      </c>
      <c r="L36" s="128" t="s">
        <v>148</v>
      </c>
    </row>
    <row r="37" spans="1:12" ht="90" customHeight="1" x14ac:dyDescent="0.25">
      <c r="A37" s="52" t="s">
        <v>15</v>
      </c>
      <c r="B37" s="53">
        <v>1006</v>
      </c>
      <c r="C37" s="44" t="s">
        <v>122</v>
      </c>
      <c r="D37" s="54" t="s">
        <v>151</v>
      </c>
      <c r="E37" s="55" t="s">
        <v>120</v>
      </c>
      <c r="F37" s="56" t="s">
        <v>48</v>
      </c>
      <c r="G37" s="56">
        <v>520</v>
      </c>
      <c r="H37" s="56">
        <v>173.5</v>
      </c>
      <c r="I37" s="56">
        <v>173.5</v>
      </c>
      <c r="J37" s="51">
        <v>173.5</v>
      </c>
      <c r="K37" s="43" t="s">
        <v>30</v>
      </c>
      <c r="L37" s="129"/>
    </row>
    <row r="38" spans="1:12" ht="78" customHeight="1" x14ac:dyDescent="0.25">
      <c r="A38" s="52" t="s">
        <v>28</v>
      </c>
      <c r="B38" s="53">
        <v>1006</v>
      </c>
      <c r="C38" s="44" t="s">
        <v>122</v>
      </c>
      <c r="D38" s="57" t="s">
        <v>153</v>
      </c>
      <c r="E38" s="58" t="s">
        <v>120</v>
      </c>
      <c r="F38" s="59" t="s">
        <v>48</v>
      </c>
      <c r="G38" s="60">
        <v>120</v>
      </c>
      <c r="H38" s="56">
        <v>40</v>
      </c>
      <c r="I38" s="56">
        <v>40</v>
      </c>
      <c r="J38" s="51">
        <v>40</v>
      </c>
      <c r="K38" s="43" t="s">
        <v>30</v>
      </c>
      <c r="L38" s="129"/>
    </row>
    <row r="39" spans="1:12" ht="36" customHeight="1" x14ac:dyDescent="0.25">
      <c r="A39" s="101" t="s">
        <v>17</v>
      </c>
      <c r="B39" s="123">
        <v>1006</v>
      </c>
      <c r="C39" s="100" t="s">
        <v>122</v>
      </c>
      <c r="D39" s="107" t="s">
        <v>154</v>
      </c>
      <c r="E39" s="86" t="s">
        <v>120</v>
      </c>
      <c r="F39" s="90" t="s">
        <v>48</v>
      </c>
      <c r="G39" s="89">
        <v>120</v>
      </c>
      <c r="H39" s="89">
        <v>40</v>
      </c>
      <c r="I39" s="89">
        <v>40</v>
      </c>
      <c r="J39" s="89">
        <v>40</v>
      </c>
      <c r="K39" s="95" t="s">
        <v>30</v>
      </c>
      <c r="L39" s="129"/>
    </row>
    <row r="40" spans="1:12" ht="42" customHeight="1" x14ac:dyDescent="0.25">
      <c r="A40" s="106"/>
      <c r="B40" s="101"/>
      <c r="C40" s="101"/>
      <c r="D40" s="108"/>
      <c r="E40" s="87"/>
      <c r="F40" s="109"/>
      <c r="G40" s="90"/>
      <c r="H40" s="90"/>
      <c r="I40" s="90"/>
      <c r="J40" s="90"/>
      <c r="K40" s="96"/>
      <c r="L40" s="129"/>
    </row>
    <row r="41" spans="1:12" ht="108.5" x14ac:dyDescent="0.25">
      <c r="A41" s="14" t="s">
        <v>18</v>
      </c>
      <c r="B41" s="14">
        <v>1006</v>
      </c>
      <c r="C41" s="63" t="s">
        <v>137</v>
      </c>
      <c r="D41" s="62" t="s">
        <v>152</v>
      </c>
      <c r="E41" s="14" t="s">
        <v>13</v>
      </c>
      <c r="F41" s="14" t="s">
        <v>13</v>
      </c>
      <c r="G41" s="50">
        <f>SUM(H41:J41)</f>
        <v>2887.2</v>
      </c>
      <c r="H41" s="50">
        <v>962.4</v>
      </c>
      <c r="I41" s="50">
        <v>962.4</v>
      </c>
      <c r="J41" s="50">
        <v>962.4</v>
      </c>
      <c r="K41" s="64" t="s">
        <v>30</v>
      </c>
      <c r="L41" s="130"/>
    </row>
    <row r="42" spans="1:12" ht="36" customHeight="1" x14ac:dyDescent="0.25">
      <c r="A42" s="118" t="s">
        <v>133</v>
      </c>
      <c r="B42" s="119"/>
      <c r="C42" s="119"/>
      <c r="D42" s="120"/>
      <c r="E42" s="120"/>
      <c r="F42" s="120"/>
      <c r="G42" s="120"/>
      <c r="H42" s="120"/>
      <c r="I42" s="120"/>
      <c r="J42" s="120"/>
      <c r="K42" s="120"/>
      <c r="L42" s="15"/>
    </row>
    <row r="43" spans="1:12" ht="28.5" customHeight="1" x14ac:dyDescent="0.25">
      <c r="A43" s="121">
        <v>7</v>
      </c>
      <c r="B43" s="99"/>
      <c r="C43" s="99"/>
      <c r="D43" s="122" t="s">
        <v>136</v>
      </c>
      <c r="E43" s="121" t="s">
        <v>13</v>
      </c>
      <c r="F43" s="121" t="s">
        <v>13</v>
      </c>
      <c r="G43" s="91">
        <f>G45+G47+G48+G49</f>
        <v>97125</v>
      </c>
      <c r="H43" s="91">
        <f>H45+H47+H48+H49</f>
        <v>32375</v>
      </c>
      <c r="I43" s="91">
        <f>I45+I47+I48+I49</f>
        <v>32375</v>
      </c>
      <c r="J43" s="91">
        <f>J45+J47+J48+J49</f>
        <v>32375</v>
      </c>
      <c r="K43" s="97" t="s">
        <v>14</v>
      </c>
      <c r="L43" s="128" t="s">
        <v>149</v>
      </c>
    </row>
    <row r="44" spans="1:12" ht="14.25" customHeight="1" x14ac:dyDescent="0.25">
      <c r="A44" s="121"/>
      <c r="B44" s="87"/>
      <c r="C44" s="87"/>
      <c r="D44" s="122"/>
      <c r="E44" s="121"/>
      <c r="F44" s="121"/>
      <c r="G44" s="92"/>
      <c r="H44" s="92"/>
      <c r="I44" s="92"/>
      <c r="J44" s="92"/>
      <c r="K44" s="98"/>
      <c r="L44" s="129"/>
    </row>
    <row r="45" spans="1:12" ht="60" customHeight="1" x14ac:dyDescent="0.25">
      <c r="A45" s="121" t="s">
        <v>15</v>
      </c>
      <c r="B45" s="99">
        <v>1006</v>
      </c>
      <c r="C45" s="99" t="s">
        <v>134</v>
      </c>
      <c r="D45" s="122" t="s">
        <v>31</v>
      </c>
      <c r="E45" s="88" t="s">
        <v>11</v>
      </c>
      <c r="F45" s="88" t="s">
        <v>12</v>
      </c>
      <c r="G45" s="91">
        <f>H45+I45+J45</f>
        <v>89439</v>
      </c>
      <c r="H45" s="93">
        <v>29813</v>
      </c>
      <c r="I45" s="93">
        <v>29813</v>
      </c>
      <c r="J45" s="91">
        <v>29813</v>
      </c>
      <c r="K45" s="97" t="s">
        <v>14</v>
      </c>
      <c r="L45" s="129"/>
    </row>
    <row r="46" spans="1:12" ht="15" customHeight="1" x14ac:dyDescent="0.25">
      <c r="A46" s="121"/>
      <c r="B46" s="87"/>
      <c r="C46" s="87"/>
      <c r="D46" s="122"/>
      <c r="E46" s="88"/>
      <c r="F46" s="88"/>
      <c r="G46" s="92"/>
      <c r="H46" s="94"/>
      <c r="I46" s="94"/>
      <c r="J46" s="92"/>
      <c r="K46" s="98"/>
      <c r="L46" s="129"/>
    </row>
    <row r="47" spans="1:12" ht="62" x14ac:dyDescent="0.25">
      <c r="A47" s="65" t="s">
        <v>28</v>
      </c>
      <c r="B47" s="65">
        <v>1006</v>
      </c>
      <c r="C47" s="65" t="s">
        <v>134</v>
      </c>
      <c r="D47" s="66" t="s">
        <v>32</v>
      </c>
      <c r="E47" s="14" t="s">
        <v>11</v>
      </c>
      <c r="F47" s="14" t="s">
        <v>12</v>
      </c>
      <c r="G47" s="42">
        <f>H47+I47+J47</f>
        <v>48</v>
      </c>
      <c r="H47" s="68">
        <v>16</v>
      </c>
      <c r="I47" s="69">
        <v>16</v>
      </c>
      <c r="J47" s="42">
        <v>16</v>
      </c>
      <c r="K47" s="70" t="s">
        <v>14</v>
      </c>
      <c r="L47" s="129"/>
    </row>
    <row r="48" spans="1:12" ht="139.5" x14ac:dyDescent="0.25">
      <c r="A48" s="65" t="s">
        <v>17</v>
      </c>
      <c r="B48" s="65">
        <v>1006</v>
      </c>
      <c r="C48" s="65" t="s">
        <v>134</v>
      </c>
      <c r="D48" s="66" t="s">
        <v>121</v>
      </c>
      <c r="E48" s="14" t="s">
        <v>11</v>
      </c>
      <c r="F48" s="14" t="s">
        <v>12</v>
      </c>
      <c r="G48" s="42">
        <f>H48+I48+J48</f>
        <v>7522.7999999999993</v>
      </c>
      <c r="H48" s="69">
        <v>2507.6</v>
      </c>
      <c r="I48" s="69">
        <v>2507.6</v>
      </c>
      <c r="J48" s="42">
        <v>2507.6</v>
      </c>
      <c r="K48" s="70" t="s">
        <v>14</v>
      </c>
      <c r="L48" s="129"/>
    </row>
    <row r="49" spans="1:12" ht="62" x14ac:dyDescent="0.25">
      <c r="A49" s="65" t="s">
        <v>18</v>
      </c>
      <c r="B49" s="65">
        <v>1006</v>
      </c>
      <c r="C49" s="65" t="s">
        <v>134</v>
      </c>
      <c r="D49" s="66" t="s">
        <v>33</v>
      </c>
      <c r="E49" s="14" t="s">
        <v>11</v>
      </c>
      <c r="F49" s="14" t="s">
        <v>12</v>
      </c>
      <c r="G49" s="42">
        <f>H49+I49+J49</f>
        <v>115.19999999999999</v>
      </c>
      <c r="H49" s="42">
        <v>38.4</v>
      </c>
      <c r="I49" s="42">
        <v>38.4</v>
      </c>
      <c r="J49" s="42">
        <v>38.4</v>
      </c>
      <c r="K49" s="70" t="s">
        <v>14</v>
      </c>
      <c r="L49" s="129"/>
    </row>
    <row r="50" spans="1:12" ht="62" x14ac:dyDescent="0.25">
      <c r="A50" s="65" t="s">
        <v>19</v>
      </c>
      <c r="B50" s="65"/>
      <c r="C50" s="65"/>
      <c r="D50" s="66" t="s">
        <v>34</v>
      </c>
      <c r="E50" s="14" t="s">
        <v>11</v>
      </c>
      <c r="F50" s="14" t="s">
        <v>12</v>
      </c>
      <c r="G50" s="42" t="s">
        <v>127</v>
      </c>
      <c r="H50" s="42" t="s">
        <v>127</v>
      </c>
      <c r="I50" s="42" t="s">
        <v>127</v>
      </c>
      <c r="J50" s="42" t="s">
        <v>127</v>
      </c>
      <c r="K50" s="70" t="s">
        <v>14</v>
      </c>
      <c r="L50" s="129"/>
    </row>
    <row r="51" spans="1:12" ht="65.25" customHeight="1" x14ac:dyDescent="0.25">
      <c r="A51" s="14">
        <v>8</v>
      </c>
      <c r="B51" s="14"/>
      <c r="C51" s="38"/>
      <c r="D51" s="66" t="s">
        <v>29</v>
      </c>
      <c r="E51" s="14" t="s">
        <v>11</v>
      </c>
      <c r="F51" s="14" t="s">
        <v>12</v>
      </c>
      <c r="G51" s="36">
        <f>H51+I51+J51</f>
        <v>269593.80000000005</v>
      </c>
      <c r="H51" s="40">
        <v>89910.8</v>
      </c>
      <c r="I51" s="36">
        <v>89582.6</v>
      </c>
      <c r="J51" s="36">
        <v>90100.4</v>
      </c>
      <c r="K51" s="37" t="s">
        <v>14</v>
      </c>
      <c r="L51" s="129"/>
    </row>
    <row r="52" spans="1:12" ht="93" x14ac:dyDescent="0.25">
      <c r="A52" s="14" t="s">
        <v>15</v>
      </c>
      <c r="B52" s="14" t="s">
        <v>115</v>
      </c>
      <c r="C52" s="38" t="s">
        <v>116</v>
      </c>
      <c r="D52" s="66" t="s">
        <v>114</v>
      </c>
      <c r="E52" s="14" t="s">
        <v>11</v>
      </c>
      <c r="F52" s="14" t="s">
        <v>12</v>
      </c>
      <c r="G52" s="36">
        <f>H52+I52+J52</f>
        <v>93226.4</v>
      </c>
      <c r="H52" s="40">
        <v>30793.8</v>
      </c>
      <c r="I52" s="36">
        <v>31065.1</v>
      </c>
      <c r="J52" s="36">
        <v>31367.5</v>
      </c>
      <c r="K52" s="37" t="s">
        <v>14</v>
      </c>
      <c r="L52" s="129"/>
    </row>
    <row r="53" spans="1:12" ht="46.5" x14ac:dyDescent="0.25">
      <c r="A53" s="14" t="s">
        <v>28</v>
      </c>
      <c r="B53" s="14" t="s">
        <v>115</v>
      </c>
      <c r="C53" s="38" t="s">
        <v>117</v>
      </c>
      <c r="D53" s="66" t="s">
        <v>113</v>
      </c>
      <c r="E53" s="14" t="s">
        <v>11</v>
      </c>
      <c r="F53" s="14" t="s">
        <v>12</v>
      </c>
      <c r="G53" s="36">
        <f>H53+I53+J53</f>
        <v>176367.4</v>
      </c>
      <c r="H53" s="40">
        <v>59117</v>
      </c>
      <c r="I53" s="36">
        <v>58517.5</v>
      </c>
      <c r="J53" s="36">
        <v>58732.9</v>
      </c>
      <c r="K53" s="37" t="s">
        <v>14</v>
      </c>
      <c r="L53" s="129"/>
    </row>
    <row r="54" spans="1:12" ht="87.75" customHeight="1" x14ac:dyDescent="0.25">
      <c r="A54" s="71">
        <v>9</v>
      </c>
      <c r="B54" s="71">
        <v>1006</v>
      </c>
      <c r="C54" s="72" t="s">
        <v>122</v>
      </c>
      <c r="D54" s="73" t="s">
        <v>85</v>
      </c>
      <c r="E54" s="71" t="s">
        <v>11</v>
      </c>
      <c r="F54" s="71" t="s">
        <v>12</v>
      </c>
      <c r="G54" s="67">
        <f>H54+I54+J54</f>
        <v>9000</v>
      </c>
      <c r="H54" s="18">
        <v>3000</v>
      </c>
      <c r="I54" s="18">
        <v>3000</v>
      </c>
      <c r="J54" s="18">
        <v>3000</v>
      </c>
      <c r="K54" s="74" t="s">
        <v>30</v>
      </c>
      <c r="L54" s="130"/>
    </row>
    <row r="55" spans="1:12" ht="54" customHeight="1" x14ac:dyDescent="0.25">
      <c r="A55" s="116" t="s">
        <v>142</v>
      </c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5"/>
    </row>
    <row r="56" spans="1:12" ht="31" x14ac:dyDescent="0.25">
      <c r="A56" s="14">
        <v>10</v>
      </c>
      <c r="B56" s="14"/>
      <c r="C56" s="14"/>
      <c r="D56" s="75" t="s">
        <v>49</v>
      </c>
      <c r="E56" s="75" t="s">
        <v>13</v>
      </c>
      <c r="F56" s="75" t="s">
        <v>13</v>
      </c>
      <c r="G56" s="76">
        <f>G57+G58+G59+G60+G61</f>
        <v>690</v>
      </c>
      <c r="H56" s="76">
        <f>H57+H58+H59+H60+H61</f>
        <v>230</v>
      </c>
      <c r="I56" s="76">
        <f>I57+I58+I59+I60+I61</f>
        <v>230</v>
      </c>
      <c r="J56" s="76">
        <f>J57+J58+J59+J60+J61</f>
        <v>230</v>
      </c>
      <c r="K56" s="64" t="s">
        <v>13</v>
      </c>
      <c r="L56" s="128" t="s">
        <v>150</v>
      </c>
    </row>
    <row r="57" spans="1:12" ht="46.5" x14ac:dyDescent="0.25">
      <c r="A57" s="14" t="s">
        <v>15</v>
      </c>
      <c r="B57" s="14">
        <v>1006</v>
      </c>
      <c r="C57" s="14" t="s">
        <v>122</v>
      </c>
      <c r="D57" s="77" t="s">
        <v>50</v>
      </c>
      <c r="E57" s="14" t="s">
        <v>11</v>
      </c>
      <c r="F57" s="75" t="s">
        <v>51</v>
      </c>
      <c r="G57" s="76">
        <f>SUM(H57:J57)</f>
        <v>240</v>
      </c>
      <c r="H57" s="76">
        <v>80</v>
      </c>
      <c r="I57" s="76">
        <v>80</v>
      </c>
      <c r="J57" s="78">
        <v>80</v>
      </c>
      <c r="K57" s="64" t="s">
        <v>30</v>
      </c>
      <c r="L57" s="129"/>
    </row>
    <row r="58" spans="1:12" ht="46.5" x14ac:dyDescent="0.25">
      <c r="A58" s="14" t="s">
        <v>28</v>
      </c>
      <c r="B58" s="14">
        <v>1006</v>
      </c>
      <c r="C58" s="14" t="s">
        <v>122</v>
      </c>
      <c r="D58" s="77" t="s">
        <v>52</v>
      </c>
      <c r="E58" s="14" t="s">
        <v>11</v>
      </c>
      <c r="F58" s="14" t="s">
        <v>45</v>
      </c>
      <c r="G58" s="50">
        <f>SUM(H58:J58)</f>
        <v>0</v>
      </c>
      <c r="H58" s="50">
        <v>0</v>
      </c>
      <c r="I58" s="50">
        <v>0</v>
      </c>
      <c r="J58" s="50">
        <v>0</v>
      </c>
      <c r="K58" s="64" t="s">
        <v>30</v>
      </c>
      <c r="L58" s="129"/>
    </row>
    <row r="59" spans="1:12" ht="46.5" x14ac:dyDescent="0.25">
      <c r="A59" s="14" t="s">
        <v>17</v>
      </c>
      <c r="B59" s="14">
        <v>1006</v>
      </c>
      <c r="C59" s="14" t="s">
        <v>122</v>
      </c>
      <c r="D59" s="77" t="s">
        <v>53</v>
      </c>
      <c r="E59" s="14" t="s">
        <v>11</v>
      </c>
      <c r="F59" s="14" t="s">
        <v>45</v>
      </c>
      <c r="G59" s="50">
        <f>SUM(H59:J59)</f>
        <v>0</v>
      </c>
      <c r="H59" s="50">
        <v>0</v>
      </c>
      <c r="I59" s="50">
        <v>0</v>
      </c>
      <c r="J59" s="50">
        <v>0</v>
      </c>
      <c r="K59" s="64" t="s">
        <v>30</v>
      </c>
      <c r="L59" s="129"/>
    </row>
    <row r="60" spans="1:12" ht="46.5" x14ac:dyDescent="0.25">
      <c r="A60" s="14" t="s">
        <v>18</v>
      </c>
      <c r="B60" s="14">
        <v>1006</v>
      </c>
      <c r="C60" s="14" t="s">
        <v>122</v>
      </c>
      <c r="D60" s="77" t="s">
        <v>54</v>
      </c>
      <c r="E60" s="14" t="s">
        <v>11</v>
      </c>
      <c r="F60" s="14" t="s">
        <v>45</v>
      </c>
      <c r="G60" s="50">
        <f>SUM(H60:J60)</f>
        <v>0</v>
      </c>
      <c r="H60" s="50">
        <v>0</v>
      </c>
      <c r="I60" s="50">
        <v>0</v>
      </c>
      <c r="J60" s="50">
        <v>0</v>
      </c>
      <c r="K60" s="64" t="s">
        <v>30</v>
      </c>
      <c r="L60" s="129"/>
    </row>
    <row r="61" spans="1:12" ht="46.5" x14ac:dyDescent="0.25">
      <c r="A61" s="14" t="s">
        <v>56</v>
      </c>
      <c r="B61" s="14">
        <v>1006</v>
      </c>
      <c r="C61" s="14" t="s">
        <v>122</v>
      </c>
      <c r="D61" s="62" t="s">
        <v>57</v>
      </c>
      <c r="E61" s="65" t="s">
        <v>11</v>
      </c>
      <c r="F61" s="65" t="s">
        <v>41</v>
      </c>
      <c r="G61" s="42">
        <f>H61+I61+J61</f>
        <v>450</v>
      </c>
      <c r="H61" s="42">
        <v>150</v>
      </c>
      <c r="I61" s="42">
        <v>150</v>
      </c>
      <c r="J61" s="42">
        <v>150</v>
      </c>
      <c r="K61" s="37" t="s">
        <v>30</v>
      </c>
      <c r="L61" s="129"/>
    </row>
    <row r="62" spans="1:12" s="4" customFormat="1" ht="31" x14ac:dyDescent="0.3">
      <c r="A62" s="33">
        <v>11</v>
      </c>
      <c r="B62" s="33"/>
      <c r="C62" s="33"/>
      <c r="D62" s="79" t="s">
        <v>86</v>
      </c>
      <c r="E62" s="33" t="s">
        <v>13</v>
      </c>
      <c r="F62" s="33" t="s">
        <v>13</v>
      </c>
      <c r="G62" s="61">
        <f>G63+G64+G65+G66+G67+G68+G69</f>
        <v>2469.8999999999996</v>
      </c>
      <c r="H62" s="61">
        <f>H63+H64+H65+H66+H69+H68+H67</f>
        <v>823.3</v>
      </c>
      <c r="I62" s="61">
        <f>I63+I64+I65+I66+I69+I68+I67</f>
        <v>823.3</v>
      </c>
      <c r="J62" s="61">
        <f>J63+J64+J65+J66+J69+J68+J67</f>
        <v>823.3</v>
      </c>
      <c r="K62" s="80" t="s">
        <v>13</v>
      </c>
      <c r="L62" s="129"/>
    </row>
    <row r="63" spans="1:12" s="5" customFormat="1" ht="46.5" x14ac:dyDescent="0.25">
      <c r="A63" s="33" t="s">
        <v>47</v>
      </c>
      <c r="B63" s="33">
        <v>1006</v>
      </c>
      <c r="C63" s="33" t="s">
        <v>122</v>
      </c>
      <c r="D63" s="79" t="s">
        <v>58</v>
      </c>
      <c r="E63" s="65" t="s">
        <v>11</v>
      </c>
      <c r="F63" s="65" t="s">
        <v>40</v>
      </c>
      <c r="G63" s="42">
        <f t="shared" ref="G63:G69" si="2">H63+I63+J63</f>
        <v>300</v>
      </c>
      <c r="H63" s="42">
        <v>100</v>
      </c>
      <c r="I63" s="42">
        <v>100</v>
      </c>
      <c r="J63" s="42">
        <v>100</v>
      </c>
      <c r="K63" s="37" t="s">
        <v>30</v>
      </c>
      <c r="L63" s="129"/>
    </row>
    <row r="64" spans="1:12" s="4" customFormat="1" ht="62" x14ac:dyDescent="0.3">
      <c r="A64" s="14" t="s">
        <v>16</v>
      </c>
      <c r="B64" s="14">
        <v>1006</v>
      </c>
      <c r="C64" s="14" t="s">
        <v>122</v>
      </c>
      <c r="D64" s="62" t="s">
        <v>59</v>
      </c>
      <c r="E64" s="65" t="s">
        <v>11</v>
      </c>
      <c r="F64" s="14" t="s">
        <v>44</v>
      </c>
      <c r="G64" s="42">
        <f t="shared" si="2"/>
        <v>343.79999999999995</v>
      </c>
      <c r="H64" s="36">
        <v>114.6</v>
      </c>
      <c r="I64" s="36">
        <v>114.6</v>
      </c>
      <c r="J64" s="36">
        <v>114.6</v>
      </c>
      <c r="K64" s="37" t="s">
        <v>30</v>
      </c>
      <c r="L64" s="129"/>
    </row>
    <row r="65" spans="1:12" s="4" customFormat="1" ht="46.5" x14ac:dyDescent="0.3">
      <c r="A65" s="14" t="s">
        <v>38</v>
      </c>
      <c r="B65" s="14">
        <v>1006</v>
      </c>
      <c r="C65" s="14" t="s">
        <v>122</v>
      </c>
      <c r="D65" s="62" t="s">
        <v>60</v>
      </c>
      <c r="E65" s="14" t="s">
        <v>55</v>
      </c>
      <c r="F65" s="14" t="s">
        <v>45</v>
      </c>
      <c r="G65" s="42">
        <f t="shared" si="2"/>
        <v>521.70000000000005</v>
      </c>
      <c r="H65" s="50">
        <v>173.9</v>
      </c>
      <c r="I65" s="50">
        <v>173.9</v>
      </c>
      <c r="J65" s="50">
        <v>173.9</v>
      </c>
      <c r="K65" s="37" t="s">
        <v>30</v>
      </c>
      <c r="L65" s="129"/>
    </row>
    <row r="66" spans="1:12" s="4" customFormat="1" ht="46.5" x14ac:dyDescent="0.3">
      <c r="A66" s="14" t="s">
        <v>18</v>
      </c>
      <c r="B66" s="14">
        <v>1006</v>
      </c>
      <c r="C66" s="14" t="s">
        <v>122</v>
      </c>
      <c r="D66" s="66" t="s">
        <v>63</v>
      </c>
      <c r="E66" s="14" t="s">
        <v>11</v>
      </c>
      <c r="F66" s="14" t="s">
        <v>45</v>
      </c>
      <c r="G66" s="42">
        <f t="shared" si="2"/>
        <v>147</v>
      </c>
      <c r="H66" s="50">
        <v>49</v>
      </c>
      <c r="I66" s="50">
        <v>49</v>
      </c>
      <c r="J66" s="50">
        <v>49</v>
      </c>
      <c r="K66" s="64" t="s">
        <v>30</v>
      </c>
      <c r="L66" s="129"/>
    </row>
    <row r="67" spans="1:12" s="4" customFormat="1" ht="46.5" x14ac:dyDescent="0.3">
      <c r="A67" s="14" t="s">
        <v>19</v>
      </c>
      <c r="B67" s="14">
        <v>1006</v>
      </c>
      <c r="C67" s="14" t="s">
        <v>122</v>
      </c>
      <c r="D67" s="66" t="s">
        <v>138</v>
      </c>
      <c r="E67" s="14" t="s">
        <v>11</v>
      </c>
      <c r="F67" s="14" t="s">
        <v>42</v>
      </c>
      <c r="G67" s="42">
        <f t="shared" si="2"/>
        <v>300</v>
      </c>
      <c r="H67" s="50">
        <v>100</v>
      </c>
      <c r="I67" s="50">
        <v>100</v>
      </c>
      <c r="J67" s="50">
        <v>100</v>
      </c>
      <c r="K67" s="64" t="s">
        <v>30</v>
      </c>
      <c r="L67" s="129"/>
    </row>
    <row r="68" spans="1:12" s="4" customFormat="1" ht="108.5" x14ac:dyDescent="0.3">
      <c r="A68" s="14" t="s">
        <v>21</v>
      </c>
      <c r="B68" s="14">
        <v>1006</v>
      </c>
      <c r="C68" s="14" t="s">
        <v>122</v>
      </c>
      <c r="D68" s="66" t="s">
        <v>155</v>
      </c>
      <c r="E68" s="14" t="s">
        <v>11</v>
      </c>
      <c r="F68" s="14" t="s">
        <v>45</v>
      </c>
      <c r="G68" s="42">
        <f t="shared" si="2"/>
        <v>679.2</v>
      </c>
      <c r="H68" s="50">
        <v>226.4</v>
      </c>
      <c r="I68" s="50">
        <v>226.4</v>
      </c>
      <c r="J68" s="50">
        <v>226.4</v>
      </c>
      <c r="K68" s="64" t="s">
        <v>30</v>
      </c>
      <c r="L68" s="129"/>
    </row>
    <row r="69" spans="1:12" s="4" customFormat="1" ht="54.75" customHeight="1" x14ac:dyDescent="0.3">
      <c r="A69" s="14" t="s">
        <v>22</v>
      </c>
      <c r="B69" s="14">
        <v>1006</v>
      </c>
      <c r="C69" s="14" t="s">
        <v>122</v>
      </c>
      <c r="D69" s="66" t="s">
        <v>77</v>
      </c>
      <c r="E69" s="14" t="s">
        <v>11</v>
      </c>
      <c r="F69" s="14" t="s">
        <v>45</v>
      </c>
      <c r="G69" s="42">
        <f t="shared" si="2"/>
        <v>178.2</v>
      </c>
      <c r="H69" s="50">
        <v>59.4</v>
      </c>
      <c r="I69" s="50">
        <v>59.4</v>
      </c>
      <c r="J69" s="50">
        <v>59.4</v>
      </c>
      <c r="K69" s="64" t="s">
        <v>30</v>
      </c>
      <c r="L69" s="129"/>
    </row>
    <row r="70" spans="1:12" s="4" customFormat="1" ht="46.5" x14ac:dyDescent="0.3">
      <c r="A70" s="14">
        <v>12</v>
      </c>
      <c r="B70" s="14"/>
      <c r="C70" s="14"/>
      <c r="D70" s="62" t="s">
        <v>87</v>
      </c>
      <c r="E70" s="14" t="s">
        <v>13</v>
      </c>
      <c r="F70" s="14" t="s">
        <v>13</v>
      </c>
      <c r="G70" s="50">
        <f>G71+G72+G73</f>
        <v>638.70000000000005</v>
      </c>
      <c r="H70" s="50">
        <f>H71+H72+H73</f>
        <v>212.9</v>
      </c>
      <c r="I70" s="50">
        <f>I71+I72+I73</f>
        <v>212.9</v>
      </c>
      <c r="J70" s="50">
        <f>J71+J72+J73</f>
        <v>212.9</v>
      </c>
      <c r="K70" s="37" t="s">
        <v>13</v>
      </c>
      <c r="L70" s="129"/>
    </row>
    <row r="71" spans="1:12" s="4" customFormat="1" ht="77.5" x14ac:dyDescent="0.3">
      <c r="A71" s="14" t="s">
        <v>15</v>
      </c>
      <c r="B71" s="14">
        <v>1006</v>
      </c>
      <c r="C71" s="14" t="s">
        <v>122</v>
      </c>
      <c r="D71" s="62" t="s">
        <v>156</v>
      </c>
      <c r="E71" s="14" t="s">
        <v>11</v>
      </c>
      <c r="F71" s="14" t="s">
        <v>45</v>
      </c>
      <c r="G71" s="50">
        <f>H71+I71+J71</f>
        <v>266.70000000000005</v>
      </c>
      <c r="H71" s="50">
        <v>88.9</v>
      </c>
      <c r="I71" s="50">
        <v>88.9</v>
      </c>
      <c r="J71" s="50">
        <v>88.9</v>
      </c>
      <c r="K71" s="64" t="s">
        <v>30</v>
      </c>
      <c r="L71" s="129"/>
    </row>
    <row r="72" spans="1:12" s="4" customFormat="1" ht="46.5" x14ac:dyDescent="0.3">
      <c r="A72" s="14" t="s">
        <v>16</v>
      </c>
      <c r="B72" s="14">
        <v>1006</v>
      </c>
      <c r="C72" s="14" t="s">
        <v>122</v>
      </c>
      <c r="D72" s="62" t="s">
        <v>145</v>
      </c>
      <c r="E72" s="14" t="s">
        <v>11</v>
      </c>
      <c r="F72" s="14" t="s">
        <v>45</v>
      </c>
      <c r="G72" s="50">
        <f>H72+I72+J72</f>
        <v>12</v>
      </c>
      <c r="H72" s="50">
        <v>4</v>
      </c>
      <c r="I72" s="50">
        <v>4</v>
      </c>
      <c r="J72" s="50">
        <v>4</v>
      </c>
      <c r="K72" s="64" t="s">
        <v>30</v>
      </c>
      <c r="L72" s="129"/>
    </row>
    <row r="73" spans="1:12" s="4" customFormat="1" ht="93" x14ac:dyDescent="0.3">
      <c r="A73" s="14" t="s">
        <v>38</v>
      </c>
      <c r="B73" s="14">
        <v>1006</v>
      </c>
      <c r="C73" s="14" t="s">
        <v>122</v>
      </c>
      <c r="D73" s="62" t="s">
        <v>158</v>
      </c>
      <c r="E73" s="14" t="s">
        <v>11</v>
      </c>
      <c r="F73" s="14" t="s">
        <v>45</v>
      </c>
      <c r="G73" s="50">
        <f>H73+I73+J73</f>
        <v>360</v>
      </c>
      <c r="H73" s="50">
        <v>120</v>
      </c>
      <c r="I73" s="50">
        <v>120</v>
      </c>
      <c r="J73" s="50">
        <v>120</v>
      </c>
      <c r="K73" s="64" t="s">
        <v>30</v>
      </c>
      <c r="L73" s="129"/>
    </row>
    <row r="74" spans="1:12" ht="60.75" customHeight="1" x14ac:dyDescent="0.25">
      <c r="A74" s="71">
        <v>13</v>
      </c>
      <c r="B74" s="71">
        <v>1006</v>
      </c>
      <c r="C74" s="71" t="s">
        <v>122</v>
      </c>
      <c r="D74" s="81" t="s">
        <v>43</v>
      </c>
      <c r="E74" s="55" t="s">
        <v>11</v>
      </c>
      <c r="F74" s="71" t="s">
        <v>40</v>
      </c>
      <c r="G74" s="67">
        <f>H74+I74+J74</f>
        <v>60</v>
      </c>
      <c r="H74" s="18">
        <v>20</v>
      </c>
      <c r="I74" s="18">
        <v>20</v>
      </c>
      <c r="J74" s="18">
        <v>20</v>
      </c>
      <c r="K74" s="74" t="s">
        <v>30</v>
      </c>
      <c r="L74" s="129"/>
    </row>
    <row r="75" spans="1:12" ht="24.75" customHeight="1" x14ac:dyDescent="0.35">
      <c r="A75" s="43"/>
      <c r="B75" s="43"/>
      <c r="C75" s="43"/>
      <c r="D75" s="82" t="s">
        <v>75</v>
      </c>
      <c r="E75" s="83"/>
      <c r="F75" s="83"/>
      <c r="G75" s="84">
        <f>G9+G51+G27+G33+G54+G34+G36+G43+G56+G62+G70+G74+G10</f>
        <v>2935204.9000000004</v>
      </c>
      <c r="H75" s="84">
        <f>H9+H51+H27+H33+H54+H34+H36+H43+H56+H62+H70+H74+H10</f>
        <v>959446.90000000026</v>
      </c>
      <c r="I75" s="84">
        <f>I9+I51+I27+I33+I54+I34+I36+I43+I56+I62+I70+I74+I10</f>
        <v>980051.60000000009</v>
      </c>
      <c r="J75" s="84">
        <f>J9+J51+J27+J33+J54+J34+J36+J43+J56+J62+J70+J74+J10</f>
        <v>995706.40000000014</v>
      </c>
      <c r="K75" s="85"/>
      <c r="L75" s="130"/>
    </row>
    <row r="76" spans="1:12" ht="15.5" x14ac:dyDescent="0.35">
      <c r="A76" s="43"/>
      <c r="B76" s="43"/>
      <c r="C76" s="43"/>
      <c r="D76" s="82" t="s">
        <v>76</v>
      </c>
      <c r="E76" s="83"/>
      <c r="F76" s="83"/>
      <c r="G76" s="83"/>
      <c r="H76" s="83"/>
      <c r="I76" s="83"/>
      <c r="J76" s="83"/>
      <c r="K76" s="83"/>
      <c r="L76" s="8"/>
    </row>
    <row r="77" spans="1:12" ht="15.5" x14ac:dyDescent="0.35">
      <c r="A77" s="43"/>
      <c r="B77" s="43"/>
      <c r="C77" s="43"/>
      <c r="D77" s="82" t="s">
        <v>144</v>
      </c>
      <c r="E77" s="83"/>
      <c r="F77" s="83"/>
      <c r="G77" s="84">
        <f>G10</f>
        <v>490281.3</v>
      </c>
      <c r="H77" s="84">
        <f>H10</f>
        <v>158638.6</v>
      </c>
      <c r="I77" s="84">
        <f>I10</f>
        <v>164997</v>
      </c>
      <c r="J77" s="84">
        <f>J10</f>
        <v>166645.70000000001</v>
      </c>
      <c r="K77" s="83"/>
      <c r="L77" s="8"/>
    </row>
    <row r="78" spans="1:12" ht="15.5" x14ac:dyDescent="0.35">
      <c r="A78" s="43"/>
      <c r="B78" s="43"/>
      <c r="C78" s="43"/>
      <c r="D78" s="82" t="s">
        <v>39</v>
      </c>
      <c r="E78" s="83"/>
      <c r="F78" s="83"/>
      <c r="G78" s="84">
        <f>G9+G51+G43</f>
        <v>2304812.2000000002</v>
      </c>
      <c r="H78" s="84">
        <f>H9+H51+H43</f>
        <v>754104.50000000012</v>
      </c>
      <c r="I78" s="84">
        <f>I9+I51+I43</f>
        <v>768350.79999999993</v>
      </c>
      <c r="J78" s="84">
        <f>J9+J51+J43</f>
        <v>782356.89999999991</v>
      </c>
      <c r="K78" s="83"/>
      <c r="L78" s="8"/>
    </row>
    <row r="79" spans="1:12" ht="15.5" x14ac:dyDescent="0.35">
      <c r="A79" s="43"/>
      <c r="B79" s="43"/>
      <c r="C79" s="43"/>
      <c r="D79" s="82" t="s">
        <v>78</v>
      </c>
      <c r="E79" s="83"/>
      <c r="F79" s="83"/>
      <c r="G79" s="84">
        <f>H79+I79+J79</f>
        <v>140111.40000000002</v>
      </c>
      <c r="H79" s="84">
        <f>H27+H33+H34+H36+H54+H56+H62+H70+H74</f>
        <v>46703.80000000001</v>
      </c>
      <c r="I79" s="84">
        <f>I27+I33+I34+I36+I54+I56+I62+I70+I74</f>
        <v>46703.80000000001</v>
      </c>
      <c r="J79" s="84">
        <f>J27+J33+J34+J36+J54+J56+J62+J70+J74</f>
        <v>46703.80000000001</v>
      </c>
      <c r="K79" s="83"/>
      <c r="L79" s="8"/>
    </row>
  </sheetData>
  <sheetProtection selectLockedCells="1" selectUnlockedCells="1"/>
  <mergeCells count="58">
    <mergeCell ref="L43:L54"/>
    <mergeCell ref="L56:L75"/>
    <mergeCell ref="D9:D10"/>
    <mergeCell ref="L5:L6"/>
    <mergeCell ref="L8:L34"/>
    <mergeCell ref="L36:L41"/>
    <mergeCell ref="F9:F10"/>
    <mergeCell ref="J45:J46"/>
    <mergeCell ref="K45:K46"/>
    <mergeCell ref="I1:K1"/>
    <mergeCell ref="H2:K2"/>
    <mergeCell ref="A3:K3"/>
    <mergeCell ref="A4:K4"/>
    <mergeCell ref="A55:K55"/>
    <mergeCell ref="A42:K42"/>
    <mergeCell ref="A43:A44"/>
    <mergeCell ref="D43:D44"/>
    <mergeCell ref="E43:E44"/>
    <mergeCell ref="F43:F44"/>
    <mergeCell ref="A45:A46"/>
    <mergeCell ref="D45:D46"/>
    <mergeCell ref="E45:E46"/>
    <mergeCell ref="B39:B40"/>
    <mergeCell ref="G5:K5"/>
    <mergeCell ref="A7:K7"/>
    <mergeCell ref="B5:C5"/>
    <mergeCell ref="A35:K35"/>
    <mergeCell ref="A39:A40"/>
    <mergeCell ref="D39:D40"/>
    <mergeCell ref="F39:F40"/>
    <mergeCell ref="E5:E6"/>
    <mergeCell ref="A9:A10"/>
    <mergeCell ref="B9:B10"/>
    <mergeCell ref="A5:A6"/>
    <mergeCell ref="D5:D6"/>
    <mergeCell ref="E9:E10"/>
    <mergeCell ref="F5:F6"/>
    <mergeCell ref="C9:C10"/>
    <mergeCell ref="J39:J40"/>
    <mergeCell ref="K39:K40"/>
    <mergeCell ref="J43:J44"/>
    <mergeCell ref="K43:K44"/>
    <mergeCell ref="B45:B46"/>
    <mergeCell ref="C45:C46"/>
    <mergeCell ref="I45:I46"/>
    <mergeCell ref="I43:I44"/>
    <mergeCell ref="C39:C40"/>
    <mergeCell ref="H39:H40"/>
    <mergeCell ref="B43:B44"/>
    <mergeCell ref="C43:C44"/>
    <mergeCell ref="E39:E40"/>
    <mergeCell ref="F45:F46"/>
    <mergeCell ref="I39:I40"/>
    <mergeCell ref="G45:G46"/>
    <mergeCell ref="H45:H46"/>
    <mergeCell ref="G43:G44"/>
    <mergeCell ref="H43:H44"/>
    <mergeCell ref="G39:G40"/>
  </mergeCells>
  <phoneticPr fontId="0" type="noConversion"/>
  <pageMargins left="0.19652777777777777" right="0.19652777777777777" top="0.19652777777777777" bottom="0.19652777777777777" header="0.51180555555555551" footer="0.51180555555555551"/>
  <pageSetup paperSize="9" scale="80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обобщенная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prot_3</dc:creator>
  <cp:lastModifiedBy>prot_3</cp:lastModifiedBy>
  <cp:lastPrinted>2013-12-16T09:27:43Z</cp:lastPrinted>
  <dcterms:created xsi:type="dcterms:W3CDTF">2013-12-12T10:28:06Z</dcterms:created>
  <dcterms:modified xsi:type="dcterms:W3CDTF">2014-01-27T09:50:46Z</dcterms:modified>
</cp:coreProperties>
</file>